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3" activeTab="3"/>
  </bookViews>
  <sheets>
    <sheet name="市" sheetId="1" state="hidden" r:id="rId1"/>
    <sheet name="镇分村（第一次）" sheetId="3" state="hidden" r:id="rId2"/>
    <sheet name="镇分村 (2024)" sheetId="5" state="hidden" r:id="rId3"/>
    <sheet name="镇分村 (2025)" sheetId="6" r:id="rId4"/>
    <sheet name="Sheet1" sheetId="2" r:id="rId5"/>
  </sheets>
  <definedNames>
    <definedName name="_xlnm.Print_Titles" localSheetId="1">'镇分村（第一次）'!$A:$B,'镇分村（第一次）'!$1:$4</definedName>
    <definedName name="_xlnm.Print_Titles" localSheetId="2">'镇分村 (2024)'!$A:$B,'镇分村 (2024)'!$1:$4</definedName>
    <definedName name="_xlnm.Print_Titles" localSheetId="3">'镇分村 (2025)'!$A:$B,'镇分村 (2025)'!$1:$4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<sst xmlns="http://schemas.openxmlformats.org/spreadsheetml/2006/main" count="447" uniqueCount="67">
  <si>
    <t>油菜籽产量预计</t>
  </si>
  <si>
    <t>填报单位（盖章）：赤壁市</t>
  </si>
  <si>
    <t>指  标  名  称</t>
  </si>
  <si>
    <t>计量单位</t>
  </si>
  <si>
    <t>代码</t>
  </si>
  <si>
    <t>赤壁市</t>
  </si>
  <si>
    <t>蒲圻街道办事处</t>
  </si>
  <si>
    <t>赤马港街道办事处</t>
  </si>
  <si>
    <t>陆水湖街道办事处</t>
  </si>
  <si>
    <t>新店镇</t>
  </si>
  <si>
    <t>赵李桥镇</t>
  </si>
  <si>
    <t>本年</t>
  </si>
  <si>
    <t>上年</t>
  </si>
  <si>
    <t>同比±额</t>
  </si>
  <si>
    <t>同比±%</t>
  </si>
  <si>
    <t>当年</t>
  </si>
  <si>
    <t>增幅</t>
  </si>
  <si>
    <t>油菜籽播种面积</t>
  </si>
  <si>
    <t>亩</t>
  </si>
  <si>
    <t>10</t>
  </si>
  <si>
    <t>油菜籽收获面积</t>
  </si>
  <si>
    <t>油菜籽预计产量</t>
  </si>
  <si>
    <t>吨</t>
  </si>
  <si>
    <t>亩产</t>
  </si>
  <si>
    <t>公斤/亩</t>
  </si>
  <si>
    <t>茶庵岭镇</t>
  </si>
  <si>
    <t>车埠镇</t>
  </si>
  <si>
    <t>赤壁镇</t>
  </si>
  <si>
    <t>柳山湖镇</t>
  </si>
  <si>
    <t>神山镇</t>
  </si>
  <si>
    <t>中伙铺镇</t>
  </si>
  <si>
    <t>油菜籽</t>
  </si>
  <si>
    <t>官塘驿镇</t>
  </si>
  <si>
    <t>黄盖湖镇</t>
  </si>
  <si>
    <t>余家桥乡</t>
  </si>
  <si>
    <t>羊楼洞茶场</t>
  </si>
  <si>
    <t>沧湖开发区</t>
  </si>
  <si>
    <t>—</t>
  </si>
  <si>
    <t>填报单位（盖章）：官塘驿镇</t>
  </si>
  <si>
    <t>御屏山村</t>
  </si>
  <si>
    <t>泉口村</t>
  </si>
  <si>
    <t>幸福堰村</t>
  </si>
  <si>
    <t>独山村</t>
  </si>
  <si>
    <t>十八里畈</t>
  </si>
  <si>
    <t>官塘村</t>
  </si>
  <si>
    <t>石泉村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</si>
  <si>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</si>
  <si>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</si>
  <si>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</si>
  <si>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</si>
  <si>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</si>
  <si>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</si>
  <si>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</si>
  <si>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</si>
  <si>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</si>
  <si>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</si>
  <si>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</si>
  <si>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</si>
  <si>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</si>
  <si>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</si>
  <si>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</si>
  <si>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全镇汇总</t>
  </si>
  <si>
    <t>单位负责人：宋建军</t>
  </si>
  <si>
    <t>填报人：李凡波</t>
  </si>
  <si>
    <t>填报日期：2024.4.28</t>
  </si>
  <si>
    <t>官塘驿镇2025年油菜籽产量预计</t>
  </si>
  <si>
    <t>填报日期：2025.4.27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</si>
</sst>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178" fontId="5" fillId="0" borderId="3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E6" sqref="E6"/>
    </sheetView>
  </sheetViews>
  <sheetFormatPr defaultColWidth="9" defaultRowHeight="14.4"/>
  <cols>
    <col min="1" max="1" width="9.75" customWidth="1"/>
    <col min="2" max="2" width="7.75" customWidth="1"/>
    <col min="3" max="3" width="3.37962962962963" customWidth="1"/>
    <col min="4" max="5" width="10.1296296296296"/>
  </cols>
  <sheetData>
    <row r="1" ht="20.4" spans="1:22">
      <c r="A1" s="2" t="s">
        <v>0</v>
      </c>
      <c r="B1" s="2"/>
      <c r="C1" s="2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0.4" spans="1:22">
      <c r="A2" s="5" t="s">
        <v>1</v>
      </c>
      <c r="B2" s="2"/>
      <c r="C2" s="2"/>
      <c r="D2" s="2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27" customHeight="1" spans="1:22">
      <c r="A3" s="7" t="s">
        <v>2</v>
      </c>
      <c r="B3" s="8" t="s">
        <v>3</v>
      </c>
      <c r="C3" s="8" t="s">
        <v>4</v>
      </c>
      <c r="D3" s="9" t="s">
        <v>5</v>
      </c>
      <c r="E3" s="9"/>
      <c r="F3" s="9"/>
      <c r="G3" s="9"/>
      <c r="H3" s="10" t="s">
        <v>6</v>
      </c>
      <c r="I3" s="10"/>
      <c r="J3" s="10"/>
      <c r="K3" s="10" t="s">
        <v>7</v>
      </c>
      <c r="L3" s="10"/>
      <c r="M3" s="10"/>
      <c r="N3" s="10" t="s">
        <v>8</v>
      </c>
      <c r="O3" s="10"/>
      <c r="P3" s="10"/>
      <c r="Q3" s="10" t="s">
        <v>9</v>
      </c>
      <c r="R3" s="10"/>
      <c r="S3" s="10"/>
      <c r="T3" s="10" t="s">
        <v>10</v>
      </c>
      <c r="U3" s="10"/>
      <c r="V3" s="26"/>
    </row>
    <row r="4" ht="30" customHeight="1" spans="1:22">
      <c r="A4" s="7"/>
      <c r="B4" s="8"/>
      <c r="C4" s="8"/>
      <c r="D4" s="8" t="s">
        <v>11</v>
      </c>
      <c r="E4" s="8" t="s">
        <v>12</v>
      </c>
      <c r="F4" s="9" t="s">
        <v>13</v>
      </c>
      <c r="G4" s="9" t="s">
        <v>14</v>
      </c>
      <c r="H4" s="11" t="s">
        <v>15</v>
      </c>
      <c r="I4" s="11" t="s">
        <v>12</v>
      </c>
      <c r="J4" s="11" t="s">
        <v>16</v>
      </c>
      <c r="K4" s="11" t="s">
        <v>15</v>
      </c>
      <c r="L4" s="11" t="s">
        <v>12</v>
      </c>
      <c r="M4" s="11" t="s">
        <v>16</v>
      </c>
      <c r="N4" s="11" t="s">
        <v>15</v>
      </c>
      <c r="O4" s="11" t="s">
        <v>12</v>
      </c>
      <c r="P4" s="11" t="s">
        <v>16</v>
      </c>
      <c r="Q4" s="11" t="s">
        <v>15</v>
      </c>
      <c r="R4" s="11" t="s">
        <v>12</v>
      </c>
      <c r="S4" s="11" t="s">
        <v>16</v>
      </c>
      <c r="T4" s="11" t="s">
        <v>15</v>
      </c>
      <c r="U4" s="11" t="s">
        <v>12</v>
      </c>
      <c r="V4" s="27" t="s">
        <v>16</v>
      </c>
    </row>
    <row r="5" ht="30" customHeight="1" spans="1:22">
      <c r="A5" s="7" t="s">
        <v>17</v>
      </c>
      <c r="B5" s="9" t="s">
        <v>18</v>
      </c>
      <c r="C5" s="9" t="s">
        <v>19</v>
      </c>
      <c r="D5" s="14">
        <f>H5+K5+N5+Q5+T5+D14+G14+J14+M14+P14+S14+D22+G22+J22+P22+M22</f>
        <v>375807.6</v>
      </c>
      <c r="E5" s="14">
        <f>I5+L5+O5+R5+U5+E14+H14+K14+N14+Q14+T14+E22+H22+K22+M22+Q22</f>
        <v>369717</v>
      </c>
      <c r="F5" s="14">
        <f>D5-E5</f>
        <v>6090.59999999998</v>
      </c>
      <c r="G5" s="14">
        <f>(D5/E5-1)*100</f>
        <v>1.6473681221042</v>
      </c>
      <c r="H5" s="15">
        <v>7442</v>
      </c>
      <c r="I5" s="15">
        <v>7440</v>
      </c>
      <c r="J5" s="14">
        <f>(H5/I5-1)*100</f>
        <v>0.0268817204301053</v>
      </c>
      <c r="K5" s="15">
        <v>16516</v>
      </c>
      <c r="L5" s="15">
        <v>16310</v>
      </c>
      <c r="M5" s="14">
        <f>(K5/L5-1)*100</f>
        <v>1.26302881667688</v>
      </c>
      <c r="N5" s="15">
        <v>1595</v>
      </c>
      <c r="O5" s="15">
        <v>1580</v>
      </c>
      <c r="P5" s="14">
        <f>(N5/O5-1)*100</f>
        <v>0.9493670886076</v>
      </c>
      <c r="Q5" s="15">
        <v>44200</v>
      </c>
      <c r="R5" s="15">
        <v>43078</v>
      </c>
      <c r="S5" s="14">
        <f>(Q5/R5-1)*100</f>
        <v>2.60457774269929</v>
      </c>
      <c r="T5" s="15">
        <v>12551.6</v>
      </c>
      <c r="U5" s="15">
        <v>11778</v>
      </c>
      <c r="V5" s="28">
        <f>(T5/U5-1)*100</f>
        <v>6.56817795890643</v>
      </c>
    </row>
    <row r="6" ht="33" customHeight="1" spans="1:22">
      <c r="A6" s="7" t="s">
        <v>20</v>
      </c>
      <c r="B6" s="9" t="s">
        <v>18</v>
      </c>
      <c r="C6" s="9"/>
      <c r="D6" s="14"/>
      <c r="E6" s="14"/>
      <c r="F6" s="14"/>
      <c r="G6" s="14"/>
      <c r="H6" s="15"/>
      <c r="J6" s="14"/>
      <c r="K6" s="15"/>
      <c r="L6" s="15"/>
      <c r="M6" s="14"/>
      <c r="N6" s="15"/>
      <c r="O6" s="15"/>
      <c r="P6" s="14"/>
      <c r="Q6" s="15"/>
      <c r="R6" s="15"/>
      <c r="S6" s="14"/>
      <c r="T6" s="15"/>
      <c r="U6" s="15"/>
      <c r="V6" s="28"/>
    </row>
    <row r="7" ht="35" customHeight="1" spans="1:22">
      <c r="A7" s="7" t="s">
        <v>21</v>
      </c>
      <c r="B7" s="9" t="s">
        <v>22</v>
      </c>
      <c r="C7" s="9"/>
      <c r="D7" s="14"/>
      <c r="E7" s="14">
        <f>I7+L7+O7+R7+U7+E16+H16+K16+N16+Q16+T16+E24+H24+K24+Q24</f>
        <v>42445.6</v>
      </c>
      <c r="F7" s="14"/>
      <c r="G7" s="14"/>
      <c r="H7" s="15"/>
      <c r="I7" s="10">
        <v>783.5</v>
      </c>
      <c r="J7" s="14"/>
      <c r="K7" s="15"/>
      <c r="L7" s="10">
        <v>2099</v>
      </c>
      <c r="M7" s="14"/>
      <c r="N7" s="15"/>
      <c r="O7" s="10">
        <v>150</v>
      </c>
      <c r="P7" s="14"/>
      <c r="Q7" s="15"/>
      <c r="R7" s="10">
        <v>4834.1</v>
      </c>
      <c r="S7" s="14"/>
      <c r="T7" s="15"/>
      <c r="U7" s="10">
        <v>1265</v>
      </c>
      <c r="V7" s="28"/>
    </row>
    <row r="8" ht="33" customHeight="1" spans="1:22">
      <c r="A8" s="7" t="s">
        <v>23</v>
      </c>
      <c r="B8" s="9" t="s">
        <v>24</v>
      </c>
      <c r="C8" s="9"/>
      <c r="D8" s="14"/>
      <c r="E8" s="14">
        <f>E7/E5*1000</f>
        <v>114.805648644774</v>
      </c>
      <c r="F8" s="14"/>
      <c r="G8" s="14"/>
      <c r="H8" s="15"/>
      <c r="I8" s="14">
        <f>I7/I5*1000</f>
        <v>105.309139784946</v>
      </c>
      <c r="J8" s="14"/>
      <c r="K8" s="15"/>
      <c r="L8" s="14">
        <f>L7/L5*1000</f>
        <v>128.694052728388</v>
      </c>
      <c r="M8" s="14"/>
      <c r="N8" s="15"/>
      <c r="O8" s="14">
        <f>O7/O5*1000</f>
        <v>94.9367088607595</v>
      </c>
      <c r="P8" s="14"/>
      <c r="Q8" s="15"/>
      <c r="R8" s="14">
        <f>R7/R5*1000</f>
        <v>112.2173731371</v>
      </c>
      <c r="S8" s="14"/>
      <c r="T8" s="15"/>
      <c r="U8" s="14">
        <f>U7/U5*1000</f>
        <v>107.4036338937</v>
      </c>
      <c r="V8" s="28"/>
    </row>
    <row r="9" ht="35" customHeight="1" spans="1:22">
      <c r="A9" s="16"/>
      <c r="B9" s="17"/>
      <c r="C9" s="17"/>
      <c r="D9" s="18"/>
      <c r="E9" s="18"/>
      <c r="F9" s="18"/>
      <c r="G9" s="18"/>
      <c r="H9" s="19"/>
      <c r="I9" s="23"/>
      <c r="J9" s="22"/>
      <c r="K9" s="19"/>
      <c r="L9" s="23"/>
      <c r="M9" s="22"/>
      <c r="N9" s="19"/>
      <c r="O9" s="23"/>
      <c r="P9" s="22"/>
      <c r="Q9" s="19"/>
      <c r="R9" s="23"/>
      <c r="S9" s="22"/>
      <c r="T9" s="19"/>
      <c r="U9" s="23"/>
      <c r="V9" s="22"/>
    </row>
    <row r="10" ht="31" customHeight="1" spans="1:22">
      <c r="A10" s="29"/>
      <c r="B10" s="29"/>
      <c r="C10" s="29"/>
      <c r="D10" s="29"/>
      <c r="E10" s="29"/>
      <c r="F10" s="30"/>
      <c r="G10" s="3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26" customHeight="1" spans="1:22">
      <c r="A12" s="7" t="s">
        <v>2</v>
      </c>
      <c r="B12" s="8" t="s">
        <v>3</v>
      </c>
      <c r="C12" s="8" t="s">
        <v>4</v>
      </c>
      <c r="D12" s="10" t="s">
        <v>25</v>
      </c>
      <c r="E12" s="10"/>
      <c r="F12" s="10"/>
      <c r="G12" s="10" t="s">
        <v>26</v>
      </c>
      <c r="H12" s="10"/>
      <c r="I12" s="10"/>
      <c r="J12" s="10" t="s">
        <v>27</v>
      </c>
      <c r="K12" s="10"/>
      <c r="L12" s="10"/>
      <c r="M12" s="10" t="s">
        <v>28</v>
      </c>
      <c r="N12" s="10"/>
      <c r="O12" s="10"/>
      <c r="P12" s="10" t="s">
        <v>29</v>
      </c>
      <c r="Q12" s="10"/>
      <c r="R12" s="10"/>
      <c r="S12" s="10" t="s">
        <v>30</v>
      </c>
      <c r="T12" s="10"/>
      <c r="U12" s="26"/>
      <c r="V12" s="4"/>
    </row>
    <row r="13" ht="31" customHeight="1" spans="1:22">
      <c r="A13" s="7"/>
      <c r="B13" s="8"/>
      <c r="C13" s="8"/>
      <c r="D13" s="11" t="s">
        <v>15</v>
      </c>
      <c r="E13" s="11" t="s">
        <v>12</v>
      </c>
      <c r="F13" s="11" t="s">
        <v>16</v>
      </c>
      <c r="G13" s="11" t="s">
        <v>15</v>
      </c>
      <c r="H13" s="11" t="s">
        <v>12</v>
      </c>
      <c r="I13" s="11" t="s">
        <v>16</v>
      </c>
      <c r="J13" s="11" t="s">
        <v>15</v>
      </c>
      <c r="K13" s="11" t="s">
        <v>12</v>
      </c>
      <c r="L13" s="11" t="s">
        <v>16</v>
      </c>
      <c r="M13" s="11" t="s">
        <v>15</v>
      </c>
      <c r="N13" s="11" t="s">
        <v>12</v>
      </c>
      <c r="O13" s="11" t="s">
        <v>16</v>
      </c>
      <c r="P13" s="11" t="s">
        <v>15</v>
      </c>
      <c r="Q13" s="11" t="s">
        <v>12</v>
      </c>
      <c r="R13" s="11" t="s">
        <v>16</v>
      </c>
      <c r="S13" s="11" t="s">
        <v>15</v>
      </c>
      <c r="T13" s="11" t="s">
        <v>12</v>
      </c>
      <c r="U13" s="27" t="s">
        <v>16</v>
      </c>
      <c r="V13" s="4"/>
    </row>
    <row r="14" ht="25" customHeight="1" spans="1:22">
      <c r="A14" s="7" t="s">
        <v>31</v>
      </c>
      <c r="B14" s="9" t="s">
        <v>18</v>
      </c>
      <c r="C14" s="9" t="s">
        <v>19</v>
      </c>
      <c r="D14" s="15">
        <v>18623</v>
      </c>
      <c r="E14" s="15">
        <v>18309</v>
      </c>
      <c r="F14" s="14">
        <f>(D14/E14-1)*100</f>
        <v>1.71500355016658</v>
      </c>
      <c r="G14" s="15">
        <v>50027</v>
      </c>
      <c r="H14" s="15">
        <v>48590</v>
      </c>
      <c r="I14" s="14">
        <f>(G14/H14-1)*100</f>
        <v>2.95739864169582</v>
      </c>
      <c r="J14" s="15">
        <v>35600</v>
      </c>
      <c r="K14" s="15">
        <v>34650</v>
      </c>
      <c r="L14" s="14">
        <f>(J14/K14-1)*100</f>
        <v>2.74170274170273</v>
      </c>
      <c r="M14" s="15">
        <v>21698</v>
      </c>
      <c r="N14" s="15">
        <v>21540</v>
      </c>
      <c r="O14" s="14">
        <f>(M14/N14-1)*100</f>
        <v>0.733519034354679</v>
      </c>
      <c r="P14" s="15">
        <v>49332</v>
      </c>
      <c r="Q14" s="15">
        <v>49158</v>
      </c>
      <c r="R14" s="14">
        <f>(P14/Q14-1)*100</f>
        <v>0.353960698156963</v>
      </c>
      <c r="S14" s="15">
        <v>43968</v>
      </c>
      <c r="T14" s="15">
        <v>44544</v>
      </c>
      <c r="U14" s="28">
        <f>(S14/T14-1)*100</f>
        <v>-1.29310344827587</v>
      </c>
      <c r="V14" s="4"/>
    </row>
    <row r="15" ht="33" customHeight="1" spans="1:22">
      <c r="A15" s="7" t="s">
        <v>20</v>
      </c>
      <c r="B15" s="9" t="s">
        <v>18</v>
      </c>
      <c r="C15" s="9"/>
      <c r="D15" s="14"/>
      <c r="E15" s="14"/>
      <c r="F15" s="14"/>
      <c r="G15" s="14"/>
      <c r="H15" s="15"/>
      <c r="I15" s="15"/>
      <c r="J15" s="14"/>
      <c r="K15" s="15"/>
      <c r="L15" s="15"/>
      <c r="M15" s="14"/>
      <c r="N15" s="15"/>
      <c r="O15" s="15"/>
      <c r="P15" s="14"/>
      <c r="Q15" s="15"/>
      <c r="R15" s="15"/>
      <c r="S15" s="14"/>
      <c r="T15" s="15"/>
      <c r="U15" s="31"/>
      <c r="V15" s="18"/>
    </row>
    <row r="16" ht="35" customHeight="1" spans="1:22">
      <c r="A16" s="7" t="s">
        <v>21</v>
      </c>
      <c r="B16" s="9" t="s">
        <v>22</v>
      </c>
      <c r="C16" s="9"/>
      <c r="D16" s="14"/>
      <c r="E16" s="10">
        <v>1875</v>
      </c>
      <c r="F16" s="14"/>
      <c r="G16" s="14"/>
      <c r="H16" s="10">
        <v>5990</v>
      </c>
      <c r="I16" s="15"/>
      <c r="J16" s="14"/>
      <c r="K16" s="10">
        <v>4321</v>
      </c>
      <c r="L16" s="15"/>
      <c r="M16" s="14"/>
      <c r="N16" s="10">
        <v>2352</v>
      </c>
      <c r="O16" s="15"/>
      <c r="P16" s="14"/>
      <c r="Q16" s="10">
        <v>5231</v>
      </c>
      <c r="R16" s="15"/>
      <c r="S16" s="14"/>
      <c r="T16" s="10">
        <v>5201</v>
      </c>
      <c r="U16" s="31"/>
      <c r="V16" s="18"/>
    </row>
    <row r="17" ht="33" customHeight="1" spans="1:22">
      <c r="A17" s="7" t="s">
        <v>23</v>
      </c>
      <c r="B17" s="9" t="s">
        <v>24</v>
      </c>
      <c r="C17" s="9"/>
      <c r="D17" s="14"/>
      <c r="E17" s="14">
        <f>E16/E14*1000</f>
        <v>102.408651482877</v>
      </c>
      <c r="F17" s="14"/>
      <c r="G17" s="14"/>
      <c r="H17" s="14">
        <f>H16/H14*1000</f>
        <v>123.276394319819</v>
      </c>
      <c r="I17" s="15"/>
      <c r="J17" s="14"/>
      <c r="K17" s="14">
        <f>K16/K14*1000</f>
        <v>124.704184704185</v>
      </c>
      <c r="L17" s="15"/>
      <c r="M17" s="14"/>
      <c r="N17" s="14">
        <f>N16/N14*1000</f>
        <v>109.192200557103</v>
      </c>
      <c r="O17" s="15"/>
      <c r="P17" s="14"/>
      <c r="Q17" s="14">
        <f>Q16/Q14*1000</f>
        <v>106.411977704545</v>
      </c>
      <c r="R17" s="15"/>
      <c r="S17" s="14"/>
      <c r="T17" s="14">
        <f>T16/T14*1000</f>
        <v>116.76095545977</v>
      </c>
      <c r="U17" s="31"/>
      <c r="V17" s="18"/>
    </row>
    <row r="18" ht="35" customHeight="1" spans="1:22">
      <c r="A18" s="20"/>
      <c r="B18" s="21"/>
      <c r="C18" s="21"/>
      <c r="D18" s="22"/>
      <c r="E18" s="23"/>
      <c r="F18" s="22"/>
      <c r="G18" s="22"/>
      <c r="H18" s="23"/>
      <c r="I18" s="19"/>
      <c r="J18" s="22"/>
      <c r="K18" s="23"/>
      <c r="L18" s="19"/>
      <c r="M18" s="22"/>
      <c r="N18" s="23"/>
      <c r="O18" s="19"/>
      <c r="P18" s="22"/>
      <c r="Q18" s="23"/>
      <c r="R18" s="19"/>
      <c r="S18" s="22"/>
      <c r="T18" s="23"/>
      <c r="U18" s="19"/>
      <c r="V18" s="22"/>
    </row>
    <row r="19" ht="20.4" spans="1:22">
      <c r="A19" s="2"/>
      <c r="B19" s="2"/>
      <c r="C19" s="2"/>
      <c r="D19" s="2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27" customHeight="1" spans="1:22">
      <c r="A20" s="7" t="s">
        <v>2</v>
      </c>
      <c r="B20" s="8" t="s">
        <v>3</v>
      </c>
      <c r="C20" s="8" t="s">
        <v>4</v>
      </c>
      <c r="D20" s="10" t="s">
        <v>32</v>
      </c>
      <c r="E20" s="10"/>
      <c r="F20" s="10"/>
      <c r="G20" s="11" t="s">
        <v>33</v>
      </c>
      <c r="H20" s="11"/>
      <c r="I20" s="10"/>
      <c r="J20" s="11" t="s">
        <v>34</v>
      </c>
      <c r="K20" s="11"/>
      <c r="L20" s="10"/>
      <c r="M20" s="11" t="s">
        <v>35</v>
      </c>
      <c r="N20" s="11"/>
      <c r="O20" s="10"/>
      <c r="P20" s="11" t="s">
        <v>36</v>
      </c>
      <c r="Q20" s="11"/>
      <c r="R20" s="26"/>
      <c r="S20" s="4"/>
      <c r="T20" s="4"/>
      <c r="U20" s="4"/>
      <c r="V20" s="4"/>
    </row>
    <row r="21" ht="29" customHeight="1" spans="1:22">
      <c r="A21" s="7"/>
      <c r="B21" s="8"/>
      <c r="C21" s="8"/>
      <c r="D21" s="11" t="s">
        <v>15</v>
      </c>
      <c r="E21" s="11" t="s">
        <v>12</v>
      </c>
      <c r="F21" s="11" t="s">
        <v>16</v>
      </c>
      <c r="G21" s="11" t="s">
        <v>15</v>
      </c>
      <c r="H21" s="11" t="s">
        <v>12</v>
      </c>
      <c r="I21" s="11" t="s">
        <v>16</v>
      </c>
      <c r="J21" s="11" t="s">
        <v>15</v>
      </c>
      <c r="K21" s="11" t="s">
        <v>12</v>
      </c>
      <c r="L21" s="11" t="s">
        <v>16</v>
      </c>
      <c r="M21" s="11" t="s">
        <v>15</v>
      </c>
      <c r="N21" s="11" t="s">
        <v>12</v>
      </c>
      <c r="O21" s="11" t="s">
        <v>16</v>
      </c>
      <c r="P21" s="11" t="s">
        <v>15</v>
      </c>
      <c r="Q21" s="11" t="s">
        <v>12</v>
      </c>
      <c r="R21" s="27" t="s">
        <v>16</v>
      </c>
      <c r="S21" s="4"/>
      <c r="T21" s="4"/>
      <c r="U21" s="4"/>
      <c r="V21" s="4"/>
    </row>
    <row r="22" ht="32" customHeight="1" spans="1:22">
      <c r="A22" s="7" t="s">
        <v>31</v>
      </c>
      <c r="B22" s="9" t="s">
        <v>18</v>
      </c>
      <c r="C22" s="9" t="s">
        <v>19</v>
      </c>
      <c r="D22" s="15">
        <v>39955</v>
      </c>
      <c r="E22" s="15">
        <v>38820</v>
      </c>
      <c r="F22" s="14">
        <f>(D22/E22-1)*100</f>
        <v>2.92375064399795</v>
      </c>
      <c r="G22" s="15">
        <v>8225</v>
      </c>
      <c r="H22" s="15">
        <v>8250</v>
      </c>
      <c r="I22" s="14">
        <f>(G22/H22-1)*100</f>
        <v>-0.303030303030305</v>
      </c>
      <c r="J22" s="15">
        <v>21672</v>
      </c>
      <c r="K22" s="15">
        <v>21350</v>
      </c>
      <c r="L22" s="14">
        <f>(J22/K22-1)*100</f>
        <v>1.50819672131148</v>
      </c>
      <c r="M22" s="10">
        <v>0</v>
      </c>
      <c r="N22" s="10">
        <v>0</v>
      </c>
      <c r="O22" s="10" t="s">
        <v>37</v>
      </c>
      <c r="P22" s="15">
        <v>4403</v>
      </c>
      <c r="Q22" s="15">
        <v>4320</v>
      </c>
      <c r="R22" s="28">
        <f>(P22/Q22-1)*100</f>
        <v>1.92129629629629</v>
      </c>
      <c r="S22" s="4"/>
      <c r="T22" s="4"/>
      <c r="U22" s="4"/>
      <c r="V22" s="4"/>
    </row>
    <row r="23" ht="33" customHeight="1" spans="1:22">
      <c r="A23" s="7" t="s">
        <v>20</v>
      </c>
      <c r="B23" s="9" t="s">
        <v>18</v>
      </c>
      <c r="C23" s="9"/>
      <c r="D23" s="14"/>
      <c r="E23" s="14"/>
      <c r="F23" s="14"/>
      <c r="G23" s="14"/>
      <c r="H23" s="15"/>
      <c r="I23" s="15"/>
      <c r="J23" s="14"/>
      <c r="K23" s="15"/>
      <c r="L23" s="15"/>
      <c r="M23" s="14"/>
      <c r="N23" s="15"/>
      <c r="O23" s="15"/>
      <c r="P23" s="14"/>
      <c r="Q23" s="15"/>
      <c r="R23" s="31"/>
      <c r="S23" s="18"/>
      <c r="T23" s="32"/>
      <c r="U23" s="32"/>
      <c r="V23" s="18"/>
    </row>
    <row r="24" ht="35" customHeight="1" spans="1:22">
      <c r="A24" s="7" t="s">
        <v>21</v>
      </c>
      <c r="B24" s="9" t="s">
        <v>22</v>
      </c>
      <c r="C24" s="9"/>
      <c r="D24" s="14"/>
      <c r="E24" s="10">
        <v>4468</v>
      </c>
      <c r="F24" s="14"/>
      <c r="G24" s="14"/>
      <c r="H24" s="10">
        <v>992</v>
      </c>
      <c r="I24" s="15"/>
      <c r="J24" s="14"/>
      <c r="K24" s="10">
        <v>2388</v>
      </c>
      <c r="L24" s="15"/>
      <c r="M24" s="14"/>
      <c r="N24" s="15"/>
      <c r="O24" s="15"/>
      <c r="P24" s="14"/>
      <c r="Q24" s="10">
        <v>496</v>
      </c>
      <c r="R24" s="31"/>
      <c r="S24" s="18"/>
      <c r="T24" s="32"/>
      <c r="U24" s="32"/>
      <c r="V24" s="18"/>
    </row>
    <row r="25" ht="33" customHeight="1" spans="1:22">
      <c r="A25" s="7" t="s">
        <v>23</v>
      </c>
      <c r="B25" s="9" t="s">
        <v>24</v>
      </c>
      <c r="C25" s="9"/>
      <c r="D25" s="14"/>
      <c r="E25" s="14">
        <f>E24/E22*1000</f>
        <v>115.095311695003</v>
      </c>
      <c r="F25" s="14"/>
      <c r="G25" s="14"/>
      <c r="H25" s="14">
        <f>H24/H22*1000</f>
        <v>120.242424242424</v>
      </c>
      <c r="I25" s="15"/>
      <c r="J25" s="14"/>
      <c r="K25" s="14">
        <f>K24/K22*1000</f>
        <v>111.850117096019</v>
      </c>
      <c r="L25" s="15"/>
      <c r="M25" s="14"/>
      <c r="N25" s="15"/>
      <c r="O25" s="15"/>
      <c r="P25" s="14"/>
      <c r="Q25" s="14">
        <f>Q24/Q22*1000</f>
        <v>114.814814814815</v>
      </c>
      <c r="R25" s="31"/>
      <c r="S25" s="18"/>
      <c r="T25" s="32"/>
      <c r="U25" s="32"/>
      <c r="V25" s="18"/>
    </row>
    <row r="26" ht="35" customHeight="1" spans="1:22">
      <c r="A26" s="20"/>
      <c r="B26" s="21"/>
      <c r="C26" s="21"/>
      <c r="D26" s="22"/>
      <c r="E26" s="23"/>
      <c r="F26" s="22"/>
      <c r="G26" s="22"/>
      <c r="H26" s="23"/>
      <c r="I26" s="19"/>
      <c r="J26" s="22"/>
      <c r="K26" s="23"/>
      <c r="L26" s="19"/>
      <c r="M26" s="22"/>
      <c r="N26" s="19"/>
      <c r="O26" s="19"/>
      <c r="P26" s="22"/>
      <c r="Q26" s="23"/>
      <c r="R26" s="19"/>
      <c r="S26" s="22"/>
      <c r="T26" s="19"/>
      <c r="U26" s="19"/>
      <c r="V26" s="22"/>
    </row>
  </sheetData>
  <mergeCells count="28">
    <mergeCell ref="A1:G1"/>
    <mergeCell ref="D3:G3"/>
    <mergeCell ref="H3:J3"/>
    <mergeCell ref="K3:M3"/>
    <mergeCell ref="N3:P3"/>
    <mergeCell ref="Q3:S3"/>
    <mergeCell ref="T3:V3"/>
    <mergeCell ref="A10:G10"/>
    <mergeCell ref="D12:F12"/>
    <mergeCell ref="G12:I12"/>
    <mergeCell ref="J12:L12"/>
    <mergeCell ref="M12:O12"/>
    <mergeCell ref="P12:R12"/>
    <mergeCell ref="S12:U12"/>
    <mergeCell ref="D20:F20"/>
    <mergeCell ref="G20:I20"/>
    <mergeCell ref="J20:L20"/>
    <mergeCell ref="M20:O20"/>
    <mergeCell ref="P20:R20"/>
    <mergeCell ref="A3:A4"/>
    <mergeCell ref="A12:A13"/>
    <mergeCell ref="A20:A21"/>
    <mergeCell ref="B3:B4"/>
    <mergeCell ref="B12:B13"/>
    <mergeCell ref="B20:B21"/>
    <mergeCell ref="C3:C4"/>
    <mergeCell ref="C12:C13"/>
    <mergeCell ref="C20:C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3"/>
  <sheetViews>
    <sheetView workbookViewId="0">
      <pane xSplit="8" topLeftCell="I1" activePane="topRight" state="frozen"/>
      <selection/>
      <selection pane="topRight" activeCell="G12" sqref="G12"/>
    </sheetView>
  </sheetViews>
  <sheetFormatPr defaultColWidth="9" defaultRowHeight="14.4"/>
  <cols>
    <col min="1" max="1" width="9.75" customWidth="1"/>
    <col min="2" max="2" width="7.75" customWidth="1"/>
    <col min="3" max="3" width="3.37962962962963" customWidth="1"/>
    <col min="4" max="6" width="10.1296296296296"/>
    <col min="9" max="9" width="9" style="1"/>
    <col min="11" max="12" width="9" style="1"/>
    <col min="76" max="77" width="9" customWidth="1"/>
  </cols>
  <sheetData>
    <row r="1" ht="20.4" spans="1:22">
      <c r="A1" s="2" t="s">
        <v>0</v>
      </c>
      <c r="B1" s="2"/>
      <c r="C1" s="2"/>
      <c r="D1" s="2"/>
      <c r="E1" s="3"/>
      <c r="F1" s="3"/>
      <c r="G1" s="3"/>
      <c r="H1" s="4"/>
      <c r="I1" s="6"/>
      <c r="J1" s="4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</row>
    <row r="2" ht="20.4" spans="1:22">
      <c r="A2" s="5"/>
      <c r="B2" s="2"/>
      <c r="C2" s="2"/>
      <c r="D2" s="6" t="s">
        <v>38</v>
      </c>
      <c r="E2" s="6"/>
      <c r="F2" s="6"/>
      <c r="G2" s="3"/>
      <c r="H2" s="4"/>
      <c r="I2" s="6"/>
      <c r="J2" s="4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</row>
    <row r="3" ht="27" customHeight="1" spans="1:76">
      <c r="A3" s="7" t="s">
        <v>2</v>
      </c>
      <c r="B3" s="8" t="s">
        <v>3</v>
      </c>
      <c r="C3" s="8" t="s">
        <v>4</v>
      </c>
      <c r="D3" s="9" t="s">
        <v>32</v>
      </c>
      <c r="E3" s="9"/>
      <c r="F3" s="9"/>
      <c r="G3" s="9"/>
      <c r="H3" s="10" t="s">
        <v>39</v>
      </c>
      <c r="I3" s="10"/>
      <c r="J3" s="10"/>
      <c r="K3" s="10" t="s">
        <v>40</v>
      </c>
      <c r="L3" s="10"/>
      <c r="M3" s="10"/>
      <c r="N3" s="10" t="s">
        <v>41</v>
      </c>
      <c r="O3" s="10"/>
      <c r="P3" s="10"/>
      <c r="Q3" s="10" t="s">
        <v>42</v>
      </c>
      <c r="R3" s="10"/>
      <c r="S3" s="10"/>
      <c r="T3" s="10" t="s">
        <v>43</v>
      </c>
      <c r="U3" s="10"/>
      <c r="V3" s="26"/>
      <c r="W3" s="10" t="s">
        <v>44</v>
      </c>
      <c r="X3" s="10"/>
      <c r="Y3" s="10"/>
      <c r="Z3" s="10" t="s">
        <v>45</v>
      </c>
      <c r="AA3" s="10"/>
      <c r="AB3" s="26"/>
      <c r="AC3" s="10" t="s">
        <v>46</v>
      </c>
      <c r="AD3" s="10"/>
      <c r="AE3" s="10"/>
      <c r="AF3" s="10" t="s">
        <v>47</v>
      </c>
      <c r="AG3" s="10"/>
      <c r="AH3" s="26"/>
      <c r="AI3" s="10" t="s">
        <v>48</v>
      </c>
      <c r="AJ3" s="10"/>
      <c r="AK3" s="10"/>
      <c r="AL3" s="10" t="s">
        <v>49</v>
      </c>
      <c r="AM3" s="10"/>
      <c r="AN3" s="26"/>
      <c r="AO3" s="10" t="s">
        <v>50</v>
      </c>
      <c r="AP3" s="10"/>
      <c r="AQ3" s="10"/>
      <c r="AR3" s="10" t="s">
        <v>51</v>
      </c>
      <c r="AS3" s="10"/>
      <c r="AT3" s="26"/>
      <c r="AU3" s="10" t="s">
        <v>52</v>
      </c>
      <c r="AV3" s="10"/>
      <c r="AW3" s="10"/>
      <c r="AX3" s="10" t="s">
        <v>53</v>
      </c>
      <c r="AY3" s="10"/>
      <c r="AZ3" s="26"/>
      <c r="BA3" s="10" t="s">
        <v>54</v>
      </c>
      <c r="BB3" s="10"/>
      <c r="BC3" s="10"/>
      <c r="BD3" s="10" t="s">
        <v>55</v>
      </c>
      <c r="BE3" s="10"/>
      <c r="BF3" s="26"/>
      <c r="BG3" s="10" t="s">
        <v>56</v>
      </c>
      <c r="BH3" s="10"/>
      <c r="BI3" s="10"/>
      <c r="BJ3" s="10" t="s">
        <v>57</v>
      </c>
      <c r="BK3" s="10"/>
      <c r="BL3" s="26"/>
      <c r="BM3" s="10" t="s">
        <v>58</v>
      </c>
      <c r="BN3" s="10"/>
      <c r="BO3" s="10"/>
      <c r="BP3" s="10" t="s">
        <v>59</v>
      </c>
      <c r="BQ3" s="10"/>
      <c r="BR3" s="26"/>
      <c r="BS3" s="10" t="s">
        <v>60</v>
      </c>
      <c r="BT3" s="10"/>
      <c r="BU3" s="26"/>
      <c r="BX3" t="s">
        <v>61</v>
      </c>
    </row>
    <row r="4" ht="30" customHeight="1" spans="1:77">
      <c r="A4" s="7"/>
      <c r="B4" s="8"/>
      <c r="C4" s="8"/>
      <c r="D4" s="8" t="s">
        <v>11</v>
      </c>
      <c r="E4" s="8" t="s">
        <v>12</v>
      </c>
      <c r="F4" s="9" t="s">
        <v>13</v>
      </c>
      <c r="G4" s="9" t="s">
        <v>14</v>
      </c>
      <c r="H4" s="11" t="s">
        <v>15</v>
      </c>
      <c r="I4" s="11" t="s">
        <v>12</v>
      </c>
      <c r="J4" s="11" t="s">
        <v>16</v>
      </c>
      <c r="K4" s="11" t="s">
        <v>15</v>
      </c>
      <c r="L4" s="11" t="s">
        <v>12</v>
      </c>
      <c r="M4" s="11" t="s">
        <v>16</v>
      </c>
      <c r="N4" s="11" t="s">
        <v>15</v>
      </c>
      <c r="O4" s="11" t="s">
        <v>12</v>
      </c>
      <c r="P4" s="11" t="s">
        <v>16</v>
      </c>
      <c r="Q4" s="11" t="s">
        <v>15</v>
      </c>
      <c r="R4" s="11" t="s">
        <v>12</v>
      </c>
      <c r="S4" s="11" t="s">
        <v>16</v>
      </c>
      <c r="T4" s="11" t="s">
        <v>15</v>
      </c>
      <c r="U4" s="11" t="s">
        <v>12</v>
      </c>
      <c r="V4" s="27" t="s">
        <v>16</v>
      </c>
      <c r="W4" s="11" t="s">
        <v>15</v>
      </c>
      <c r="X4" s="11" t="s">
        <v>12</v>
      </c>
      <c r="Y4" s="11" t="s">
        <v>16</v>
      </c>
      <c r="Z4" s="11" t="s">
        <v>15</v>
      </c>
      <c r="AA4" s="11" t="s">
        <v>12</v>
      </c>
      <c r="AB4" s="27" t="s">
        <v>16</v>
      </c>
      <c r="AC4" s="11" t="s">
        <v>15</v>
      </c>
      <c r="AD4" s="11" t="s">
        <v>12</v>
      </c>
      <c r="AE4" s="11" t="s">
        <v>16</v>
      </c>
      <c r="AF4" s="11" t="s">
        <v>15</v>
      </c>
      <c r="AG4" s="11" t="s">
        <v>12</v>
      </c>
      <c r="AH4" s="27" t="s">
        <v>16</v>
      </c>
      <c r="AI4" s="11" t="s">
        <v>15</v>
      </c>
      <c r="AJ4" s="11" t="s">
        <v>12</v>
      </c>
      <c r="AK4" s="11" t="s">
        <v>16</v>
      </c>
      <c r="AL4" s="11" t="s">
        <v>15</v>
      </c>
      <c r="AM4" s="11" t="s">
        <v>12</v>
      </c>
      <c r="AN4" s="27" t="s">
        <v>16</v>
      </c>
      <c r="AO4" s="11" t="s">
        <v>15</v>
      </c>
      <c r="AP4" s="11" t="s">
        <v>12</v>
      </c>
      <c r="AQ4" s="11" t="s">
        <v>16</v>
      </c>
      <c r="AR4" s="11" t="s">
        <v>15</v>
      </c>
      <c r="AS4" s="11" t="s">
        <v>12</v>
      </c>
      <c r="AT4" s="27" t="s">
        <v>16</v>
      </c>
      <c r="AU4" s="11" t="s">
        <v>15</v>
      </c>
      <c r="AV4" s="11" t="s">
        <v>12</v>
      </c>
      <c r="AW4" s="11" t="s">
        <v>16</v>
      </c>
      <c r="AX4" s="11" t="s">
        <v>15</v>
      </c>
      <c r="AY4" s="11" t="s">
        <v>12</v>
      </c>
      <c r="AZ4" s="27" t="s">
        <v>16</v>
      </c>
      <c r="BA4" s="11" t="s">
        <v>15</v>
      </c>
      <c r="BB4" s="11" t="s">
        <v>12</v>
      </c>
      <c r="BC4" s="11" t="s">
        <v>16</v>
      </c>
      <c r="BD4" s="11" t="s">
        <v>15</v>
      </c>
      <c r="BE4" s="11" t="s">
        <v>12</v>
      </c>
      <c r="BF4" s="27" t="s">
        <v>16</v>
      </c>
      <c r="BG4" s="11" t="s">
        <v>15</v>
      </c>
      <c r="BH4" s="11" t="s">
        <v>12</v>
      </c>
      <c r="BI4" s="11" t="s">
        <v>16</v>
      </c>
      <c r="BJ4" s="11" t="s">
        <v>15</v>
      </c>
      <c r="BK4" s="11" t="s">
        <v>12</v>
      </c>
      <c r="BL4" s="27" t="s">
        <v>16</v>
      </c>
      <c r="BM4" s="11" t="s">
        <v>15</v>
      </c>
      <c r="BN4" s="11" t="s">
        <v>12</v>
      </c>
      <c r="BO4" s="11" t="s">
        <v>16</v>
      </c>
      <c r="BP4" s="11" t="s">
        <v>15</v>
      </c>
      <c r="BQ4" s="11" t="s">
        <v>12</v>
      </c>
      <c r="BR4" s="27" t="s">
        <v>16</v>
      </c>
      <c r="BS4" s="11" t="s">
        <v>15</v>
      </c>
      <c r="BT4" s="11" t="s">
        <v>12</v>
      </c>
      <c r="BU4" s="27" t="s">
        <v>16</v>
      </c>
      <c r="BX4" t="s">
        <v>11</v>
      </c>
      <c r="BY4" t="s">
        <v>12</v>
      </c>
    </row>
    <row r="5" ht="30" customHeight="1" spans="1:77">
      <c r="A5" s="7" t="s">
        <v>17</v>
      </c>
      <c r="B5" s="9" t="s">
        <v>18</v>
      </c>
      <c r="C5" s="9" t="s">
        <v>19</v>
      </c>
      <c r="D5" s="12">
        <v>39955</v>
      </c>
      <c r="E5" s="13">
        <v>38820</v>
      </c>
      <c r="F5" s="14">
        <f>D5-E5</f>
        <v>1135</v>
      </c>
      <c r="G5" s="14">
        <f>(D5/E5-1)*100</f>
        <v>2.92375064399795</v>
      </c>
      <c r="H5" s="15">
        <v>1802</v>
      </c>
      <c r="I5" s="15">
        <v>1735</v>
      </c>
      <c r="J5" s="14">
        <f t="shared" ref="J5:J8" si="0">(H5/I5-1)*100</f>
        <v>3.86167146974063</v>
      </c>
      <c r="K5" s="15">
        <v>1907</v>
      </c>
      <c r="L5" s="15">
        <v>1827</v>
      </c>
      <c r="M5" s="14">
        <f>(K5/L5-1)*100</f>
        <v>4.37876299945266</v>
      </c>
      <c r="N5" s="15">
        <v>1800</v>
      </c>
      <c r="O5" s="15">
        <v>1694</v>
      </c>
      <c r="P5" s="14">
        <f t="shared" ref="P5:P8" si="1">(N5/O5-1)*100</f>
        <v>6.25737898465171</v>
      </c>
      <c r="Q5" s="15">
        <v>1755</v>
      </c>
      <c r="R5" s="15">
        <v>1699</v>
      </c>
      <c r="S5" s="14">
        <f t="shared" ref="S5:S8" si="2">(Q5/R5-1)*100</f>
        <v>3.29605650382578</v>
      </c>
      <c r="T5" s="15">
        <v>1748</v>
      </c>
      <c r="U5" s="15">
        <v>1690</v>
      </c>
      <c r="V5" s="28">
        <f t="shared" ref="V5:V8" si="3">(T5/U5-1)*100</f>
        <v>3.43195266272189</v>
      </c>
      <c r="W5" s="15">
        <v>1819</v>
      </c>
      <c r="X5" s="15">
        <v>1751</v>
      </c>
      <c r="Y5" s="14">
        <f t="shared" ref="Y5:Y8" si="4">(W5/X5-1)*100</f>
        <v>3.88349514563107</v>
      </c>
      <c r="Z5" s="15">
        <v>1901</v>
      </c>
      <c r="AA5" s="15">
        <v>1814</v>
      </c>
      <c r="AB5" s="28">
        <f t="shared" ref="AB5:AB8" si="5">(Z5/AA5-1)*100</f>
        <v>4.79603087100331</v>
      </c>
      <c r="AC5" s="15">
        <v>1900</v>
      </c>
      <c r="AD5" s="15">
        <v>1820</v>
      </c>
      <c r="AE5" s="14">
        <f t="shared" ref="AE5:AE8" si="6">(AC5/AD5-1)*100</f>
        <v>4.3956043956044</v>
      </c>
      <c r="AF5" s="15">
        <v>1826</v>
      </c>
      <c r="AG5" s="15">
        <v>1775</v>
      </c>
      <c r="AH5" s="28">
        <f t="shared" ref="AH5:AH8" si="7">(AF5/AG5-1)*100</f>
        <v>2.87323943661972</v>
      </c>
      <c r="AI5" s="15">
        <v>1928</v>
      </c>
      <c r="AJ5" s="15">
        <v>1866</v>
      </c>
      <c r="AK5" s="14">
        <f t="shared" ref="AK5:AK8" si="8">(AI5/AJ5-1)*100</f>
        <v>3.32261521972133</v>
      </c>
      <c r="AL5" s="15">
        <v>1910</v>
      </c>
      <c r="AM5" s="15">
        <v>1860</v>
      </c>
      <c r="AN5" s="28">
        <f t="shared" ref="AN5:AN8" si="9">(AL5/AM5-1)*100</f>
        <v>2.68817204301075</v>
      </c>
      <c r="AO5" s="15">
        <v>1861</v>
      </c>
      <c r="AP5" s="15">
        <v>1805</v>
      </c>
      <c r="AQ5" s="14">
        <f t="shared" ref="AQ5:AQ8" si="10">(AO5/AP5-1)*100</f>
        <v>3.10249307479225</v>
      </c>
      <c r="AR5" s="15">
        <v>1895</v>
      </c>
      <c r="AS5" s="15">
        <v>1840</v>
      </c>
      <c r="AT5" s="28">
        <f t="shared" ref="AT5:AT8" si="11">(AR5/AS5-1)*100</f>
        <v>2.98913043478262</v>
      </c>
      <c r="AU5" s="15">
        <v>1790</v>
      </c>
      <c r="AV5" s="15">
        <v>1769</v>
      </c>
      <c r="AW5" s="14">
        <f t="shared" ref="AW5:AW8" si="12">(AU5/AV5-1)*100</f>
        <v>1.18711136235161</v>
      </c>
      <c r="AX5" s="15">
        <v>1680</v>
      </c>
      <c r="AY5" s="15">
        <v>1640</v>
      </c>
      <c r="AZ5" s="28">
        <f t="shared" ref="AZ5:AZ8" si="13">(AX5/AY5-1)*100</f>
        <v>2.4390243902439</v>
      </c>
      <c r="BA5" s="15">
        <v>1783</v>
      </c>
      <c r="BB5" s="15">
        <v>1760</v>
      </c>
      <c r="BC5" s="14">
        <f t="shared" ref="BC5:BC8" si="14">(BA5/BB5-1)*100</f>
        <v>1.30681818181819</v>
      </c>
      <c r="BD5" s="15">
        <v>1720</v>
      </c>
      <c r="BE5" s="15">
        <v>1684</v>
      </c>
      <c r="BF5" s="28">
        <f t="shared" ref="BF5:BF8" si="15">(BD5/BE5-1)*100</f>
        <v>2.13776722090262</v>
      </c>
      <c r="BG5" s="15">
        <v>1693</v>
      </c>
      <c r="BH5" s="15">
        <v>1675</v>
      </c>
      <c r="BI5" s="14">
        <f t="shared" ref="BI5:BI8" si="16">(BG5/BH5-1)*100</f>
        <v>1.07462686567164</v>
      </c>
      <c r="BJ5" s="15">
        <v>1820</v>
      </c>
      <c r="BK5" s="15">
        <v>1776</v>
      </c>
      <c r="BL5" s="28">
        <f t="shared" ref="BL5:BL8" si="17">(BJ5/BK5-1)*100</f>
        <v>2.47747747747749</v>
      </c>
      <c r="BM5" s="15">
        <v>1898</v>
      </c>
      <c r="BN5" s="15">
        <v>1851</v>
      </c>
      <c r="BO5" s="14">
        <f t="shared" ref="BO5:BO8" si="18">(BM5/BN5-1)*100</f>
        <v>2.53916801728795</v>
      </c>
      <c r="BP5" s="15">
        <v>1695</v>
      </c>
      <c r="BQ5" s="15">
        <v>1685</v>
      </c>
      <c r="BR5" s="28">
        <f t="shared" ref="BR5:BR8" si="19">(BP5/BQ5-1)*100</f>
        <v>0.593471810089019</v>
      </c>
      <c r="BS5" s="15">
        <v>1824</v>
      </c>
      <c r="BT5" s="15">
        <v>1804</v>
      </c>
      <c r="BU5" s="28">
        <f t="shared" ref="BU5:BU8" si="20">(BS5/BT5-1)*100</f>
        <v>1.10864745011086</v>
      </c>
      <c r="BX5">
        <f>H5+K5+N5+Q5+T5+W5+Z5+AC5+AF5+AI5+AL5+AO5+AR5+AU5+AX5+BA5+BD5+BG5+BJ5+BM5+BP5+BS5</f>
        <v>39955</v>
      </c>
      <c r="BY5">
        <f>I5+L5+O5+R5+U5+X5+AA5+AD5+AG5+AJ5+AM5+AP5+AS5+AV5+AY5+BB5+BE5+BH5+BK5+BN5+BQ5+BT5</f>
        <v>38820</v>
      </c>
    </row>
    <row r="6" ht="33" customHeight="1" spans="1:77">
      <c r="A6" s="7" t="s">
        <v>20</v>
      </c>
      <c r="B6" s="9" t="s">
        <v>18</v>
      </c>
      <c r="C6" s="9"/>
      <c r="D6" s="14">
        <v>25045</v>
      </c>
      <c r="E6" s="14">
        <v>38820</v>
      </c>
      <c r="F6" s="14">
        <f>D6-E6</f>
        <v>-13775</v>
      </c>
      <c r="G6" s="14">
        <f>(D6/E6-1)*100</f>
        <v>-35.4842864502834</v>
      </c>
      <c r="H6" s="15">
        <v>1110</v>
      </c>
      <c r="I6" s="1">
        <v>1735</v>
      </c>
      <c r="J6" s="14">
        <f t="shared" si="0"/>
        <v>-36.0230547550432</v>
      </c>
      <c r="K6" s="25">
        <v>1127</v>
      </c>
      <c r="L6" s="25">
        <v>1827</v>
      </c>
      <c r="M6" s="14">
        <f>(K6/L6-1)*100</f>
        <v>-38.3141762452107</v>
      </c>
      <c r="N6" s="15">
        <v>925</v>
      </c>
      <c r="O6" s="15">
        <v>1694</v>
      </c>
      <c r="P6" s="14">
        <f t="shared" si="1"/>
        <v>-45.3955135773318</v>
      </c>
      <c r="Q6" s="15">
        <v>918</v>
      </c>
      <c r="R6" s="15">
        <v>1699</v>
      </c>
      <c r="S6" s="14">
        <f t="shared" si="2"/>
        <v>-45.9682165979988</v>
      </c>
      <c r="T6" s="15">
        <v>1071</v>
      </c>
      <c r="U6" s="15">
        <v>1690</v>
      </c>
      <c r="V6" s="28">
        <f t="shared" si="3"/>
        <v>-36.6272189349112</v>
      </c>
      <c r="W6" s="15">
        <v>1228</v>
      </c>
      <c r="X6" s="15">
        <v>1751</v>
      </c>
      <c r="Y6" s="14">
        <f t="shared" si="4"/>
        <v>-29.8686464877213</v>
      </c>
      <c r="Z6" s="15">
        <v>1600</v>
      </c>
      <c r="AA6" s="15">
        <v>1814</v>
      </c>
      <c r="AB6" s="28">
        <f t="shared" si="5"/>
        <v>-11.7971334068357</v>
      </c>
      <c r="AC6" s="15">
        <v>1210</v>
      </c>
      <c r="AD6" s="15">
        <v>1820</v>
      </c>
      <c r="AE6" s="14">
        <f t="shared" si="6"/>
        <v>-33.5164835164835</v>
      </c>
      <c r="AF6" s="15">
        <v>1183</v>
      </c>
      <c r="AG6" s="15">
        <v>1775</v>
      </c>
      <c r="AH6" s="28">
        <f t="shared" si="7"/>
        <v>-33.3521126760563</v>
      </c>
      <c r="AI6" s="15">
        <v>1900</v>
      </c>
      <c r="AJ6" s="15">
        <v>1866</v>
      </c>
      <c r="AK6" s="14">
        <f t="shared" si="8"/>
        <v>1.82207931404073</v>
      </c>
      <c r="AL6" s="15">
        <v>1232</v>
      </c>
      <c r="AM6" s="15">
        <v>1860</v>
      </c>
      <c r="AN6" s="28">
        <f t="shared" si="9"/>
        <v>-33.7634408602151</v>
      </c>
      <c r="AO6" s="15">
        <v>1053</v>
      </c>
      <c r="AP6" s="15">
        <v>1805</v>
      </c>
      <c r="AQ6" s="14">
        <f t="shared" si="10"/>
        <v>-41.6620498614958</v>
      </c>
      <c r="AR6" s="15">
        <v>1365</v>
      </c>
      <c r="AS6" s="15">
        <v>1840</v>
      </c>
      <c r="AT6" s="28">
        <f t="shared" si="11"/>
        <v>-25.8152173913043</v>
      </c>
      <c r="AU6" s="15">
        <v>902</v>
      </c>
      <c r="AV6" s="15">
        <v>1769</v>
      </c>
      <c r="AW6" s="14">
        <f t="shared" si="12"/>
        <v>-49.0107405313737</v>
      </c>
      <c r="AX6" s="15">
        <v>940</v>
      </c>
      <c r="AY6" s="15">
        <v>1640</v>
      </c>
      <c r="AZ6" s="28">
        <f t="shared" si="13"/>
        <v>-42.6829268292683</v>
      </c>
      <c r="BA6" s="15">
        <v>1095</v>
      </c>
      <c r="BB6" s="15">
        <v>1760</v>
      </c>
      <c r="BC6" s="14">
        <f t="shared" si="14"/>
        <v>-37.7840909090909</v>
      </c>
      <c r="BD6" s="15">
        <v>800</v>
      </c>
      <c r="BE6" s="15">
        <v>1684</v>
      </c>
      <c r="BF6" s="28">
        <f t="shared" si="15"/>
        <v>-52.4940617577197</v>
      </c>
      <c r="BG6" s="15">
        <v>935</v>
      </c>
      <c r="BH6" s="15">
        <v>1675</v>
      </c>
      <c r="BI6" s="14">
        <f t="shared" si="16"/>
        <v>-44.1791044776119</v>
      </c>
      <c r="BJ6" s="15">
        <v>800</v>
      </c>
      <c r="BK6" s="15">
        <v>1776</v>
      </c>
      <c r="BL6" s="28">
        <f t="shared" si="17"/>
        <v>-54.9549549549549</v>
      </c>
      <c r="BM6" s="15">
        <v>851</v>
      </c>
      <c r="BN6" s="15">
        <v>1851</v>
      </c>
      <c r="BO6" s="14">
        <f t="shared" si="18"/>
        <v>-54.0248514316586</v>
      </c>
      <c r="BP6" s="15">
        <v>1100</v>
      </c>
      <c r="BQ6" s="15">
        <v>1685</v>
      </c>
      <c r="BR6" s="28">
        <f t="shared" si="19"/>
        <v>-34.7181008902077</v>
      </c>
      <c r="BS6" s="15">
        <v>1700</v>
      </c>
      <c r="BT6" s="15">
        <v>1804</v>
      </c>
      <c r="BU6" s="28">
        <f t="shared" si="20"/>
        <v>-5.76496674057649</v>
      </c>
      <c r="BX6">
        <f>H6+K6+N6+Q6+T6+W6+Z6+AC6+AF6+AI6+AL6+AO6+AR6+AU6+AX6+BA6+BD6+BG6+BJ6+BM6+BP6+BS6</f>
        <v>25045</v>
      </c>
      <c r="BY6">
        <f>I6+L6+O6+R6+U6+X6+AA6+AD6+AG6+AJ6+AM6+AP6+AS6+AV6+AY6+BB6+BE6+BH6+BK6+BN6+BQ6+BT6</f>
        <v>38820</v>
      </c>
    </row>
    <row r="7" ht="35" customHeight="1" spans="1:77">
      <c r="A7" s="7" t="s">
        <v>21</v>
      </c>
      <c r="B7" s="9" t="s">
        <v>22</v>
      </c>
      <c r="C7" s="9"/>
      <c r="D7" s="14">
        <v>2596</v>
      </c>
      <c r="E7" s="14">
        <v>4468</v>
      </c>
      <c r="F7" s="14">
        <f>D7-E7</f>
        <v>-1872</v>
      </c>
      <c r="G7" s="14">
        <f>(D7/E7-1)*100</f>
        <v>-41.8979409131602</v>
      </c>
      <c r="H7" s="15">
        <v>89</v>
      </c>
      <c r="I7" s="10">
        <v>201</v>
      </c>
      <c r="J7" s="14">
        <f t="shared" si="0"/>
        <v>-55.7213930348259</v>
      </c>
      <c r="K7" s="15">
        <v>104</v>
      </c>
      <c r="L7" s="10">
        <v>219</v>
      </c>
      <c r="M7" s="14">
        <f>(K7/L7-1)*100</f>
        <v>-52.5114155251142</v>
      </c>
      <c r="N7" s="15">
        <v>106</v>
      </c>
      <c r="O7" s="10">
        <v>204</v>
      </c>
      <c r="P7" s="14">
        <f t="shared" si="1"/>
        <v>-48.0392156862745</v>
      </c>
      <c r="Q7" s="15">
        <v>95</v>
      </c>
      <c r="R7" s="10">
        <v>206</v>
      </c>
      <c r="S7" s="14">
        <f t="shared" si="2"/>
        <v>-53.8834951456311</v>
      </c>
      <c r="T7" s="15">
        <v>126</v>
      </c>
      <c r="U7" s="10">
        <v>204</v>
      </c>
      <c r="V7" s="28">
        <f t="shared" si="3"/>
        <v>-38.2352941176471</v>
      </c>
      <c r="W7" s="15">
        <v>83</v>
      </c>
      <c r="X7" s="10">
        <v>213</v>
      </c>
      <c r="Y7" s="14">
        <f t="shared" si="4"/>
        <v>-61.0328638497652</v>
      </c>
      <c r="Z7" s="15">
        <v>192</v>
      </c>
      <c r="AA7" s="10">
        <v>227</v>
      </c>
      <c r="AB7" s="28">
        <f t="shared" si="5"/>
        <v>-15.4185022026432</v>
      </c>
      <c r="AC7" s="15">
        <v>110</v>
      </c>
      <c r="AD7" s="10">
        <v>231</v>
      </c>
      <c r="AE7" s="14">
        <f t="shared" si="6"/>
        <v>-52.3809523809524</v>
      </c>
      <c r="AF7" s="15">
        <v>130</v>
      </c>
      <c r="AG7" s="10">
        <v>204</v>
      </c>
      <c r="AH7" s="28">
        <f t="shared" si="7"/>
        <v>-36.2745098039216</v>
      </c>
      <c r="AI7" s="15">
        <v>220</v>
      </c>
      <c r="AJ7" s="10">
        <v>227</v>
      </c>
      <c r="AK7" s="14">
        <f t="shared" si="8"/>
        <v>-3.08370044052864</v>
      </c>
      <c r="AL7" s="15">
        <v>142</v>
      </c>
      <c r="AM7" s="10">
        <v>227</v>
      </c>
      <c r="AN7" s="28">
        <f t="shared" si="9"/>
        <v>-37.4449339207048</v>
      </c>
      <c r="AO7" s="15">
        <v>109</v>
      </c>
      <c r="AP7" s="10">
        <v>197</v>
      </c>
      <c r="AQ7" s="14">
        <f t="shared" si="10"/>
        <v>-44.6700507614213</v>
      </c>
      <c r="AR7" s="15">
        <v>148</v>
      </c>
      <c r="AS7" s="10">
        <v>209</v>
      </c>
      <c r="AT7" s="28">
        <f t="shared" si="11"/>
        <v>-29.1866028708134</v>
      </c>
      <c r="AU7" s="15">
        <v>93</v>
      </c>
      <c r="AV7" s="10">
        <v>192</v>
      </c>
      <c r="AW7" s="14">
        <f t="shared" si="12"/>
        <v>-51.5625</v>
      </c>
      <c r="AX7" s="15">
        <v>96</v>
      </c>
      <c r="AY7" s="10">
        <v>174</v>
      </c>
      <c r="AZ7" s="28">
        <f t="shared" si="13"/>
        <v>-44.8275862068966</v>
      </c>
      <c r="BA7" s="15">
        <v>115</v>
      </c>
      <c r="BB7" s="10">
        <v>195</v>
      </c>
      <c r="BC7" s="14">
        <f t="shared" si="14"/>
        <v>-41.025641025641</v>
      </c>
      <c r="BD7" s="15">
        <v>80</v>
      </c>
      <c r="BE7" s="10">
        <v>176</v>
      </c>
      <c r="BF7" s="28">
        <f t="shared" si="15"/>
        <v>-54.5454545454545</v>
      </c>
      <c r="BG7" s="15">
        <v>95</v>
      </c>
      <c r="BH7" s="10">
        <v>180</v>
      </c>
      <c r="BI7" s="14">
        <f t="shared" si="16"/>
        <v>-47.2222222222222</v>
      </c>
      <c r="BJ7" s="15">
        <v>86</v>
      </c>
      <c r="BK7" s="10">
        <v>205</v>
      </c>
      <c r="BL7" s="28">
        <f t="shared" si="17"/>
        <v>-58.0487804878049</v>
      </c>
      <c r="BM7" s="15">
        <v>88</v>
      </c>
      <c r="BN7" s="10">
        <v>201</v>
      </c>
      <c r="BO7" s="14">
        <f t="shared" si="18"/>
        <v>-56.2189054726368</v>
      </c>
      <c r="BP7" s="15">
        <v>111</v>
      </c>
      <c r="BQ7" s="10">
        <v>180</v>
      </c>
      <c r="BR7" s="28">
        <f t="shared" si="19"/>
        <v>-38.3333333333333</v>
      </c>
      <c r="BS7" s="15">
        <v>178</v>
      </c>
      <c r="BT7" s="10">
        <v>196</v>
      </c>
      <c r="BU7" s="28">
        <f t="shared" si="20"/>
        <v>-9.18367346938775</v>
      </c>
      <c r="BX7">
        <f>H7+K7+N7+Q7+T7+W7+Z7+AC7+AF7+AI7+AL7+AO7+AR7+AU7+AX7+BA7+BD7+BG7+BJ7+BM7+BP7+BS7</f>
        <v>2596</v>
      </c>
      <c r="BY7">
        <f>I7+L7+O7+R7+U7+X7+AA7+AD7+AG7+AJ7+AM7+AP7+AS7+AV7+AY7+BB7+BE7+BH7+BK7+BN7+BQ7+BT7</f>
        <v>4468</v>
      </c>
    </row>
    <row r="8" ht="33" customHeight="1" spans="1:73">
      <c r="A8" s="7" t="s">
        <v>23</v>
      </c>
      <c r="B8" s="9" t="s">
        <v>24</v>
      </c>
      <c r="C8" s="9"/>
      <c r="D8" s="14">
        <f>D7*1000/D6</f>
        <v>103.653423837093</v>
      </c>
      <c r="E8" s="14">
        <f>E7*1000/E6</f>
        <v>115.095311695003</v>
      </c>
      <c r="F8" s="14">
        <f>D8-E8</f>
        <v>-11.4418878579098</v>
      </c>
      <c r="G8" s="14">
        <f>(D8/E8-1)*100</f>
        <v>-9.9412284387658</v>
      </c>
      <c r="H8" s="10">
        <f>H7/H6*1000</f>
        <v>80.1801801801802</v>
      </c>
      <c r="I8" s="14">
        <f>I7/I6*1000</f>
        <v>115.850144092219</v>
      </c>
      <c r="J8" s="14">
        <f t="shared" si="0"/>
        <v>-30.7897449688494</v>
      </c>
      <c r="K8" s="10">
        <f>K7/K6*1000</f>
        <v>92.2803904170364</v>
      </c>
      <c r="L8" s="14">
        <f>L7/L6*1000</f>
        <v>119.868637110016</v>
      </c>
      <c r="M8" s="14">
        <f>(K8/L8-1)*100</f>
        <v>-23.0154003233214</v>
      </c>
      <c r="N8" s="10">
        <f>N7/N6*1000</f>
        <v>114.594594594595</v>
      </c>
      <c r="O8" s="14">
        <f>O7/O6*1000</f>
        <v>120.425029515939</v>
      </c>
      <c r="P8" s="14">
        <f t="shared" si="1"/>
        <v>-4.84154742978303</v>
      </c>
      <c r="Q8" s="10">
        <f>Q7/Q6*1000</f>
        <v>103.485838779956</v>
      </c>
      <c r="R8" s="14">
        <f>R7/R6*1000</f>
        <v>121.247792819305</v>
      </c>
      <c r="S8" s="14">
        <f t="shared" si="2"/>
        <v>-14.6493009285696</v>
      </c>
      <c r="T8" s="10">
        <f>T7/T6*1000</f>
        <v>117.647058823529</v>
      </c>
      <c r="U8" s="14">
        <f>U7/U6*1000</f>
        <v>120.710059171598</v>
      </c>
      <c r="V8" s="28">
        <f t="shared" si="3"/>
        <v>-2.53748558246829</v>
      </c>
      <c r="W8" s="10">
        <f>W7/W6*1000</f>
        <v>67.5895765472313</v>
      </c>
      <c r="X8" s="14">
        <f>X7/X6*1000</f>
        <v>121.64477441462</v>
      </c>
      <c r="Y8" s="14">
        <f t="shared" si="4"/>
        <v>-44.4369255707971</v>
      </c>
      <c r="Z8" s="10">
        <f>Z7/Z6*1000</f>
        <v>120</v>
      </c>
      <c r="AA8" s="14">
        <f>AA7/AA6*1000</f>
        <v>125.137816979052</v>
      </c>
      <c r="AB8" s="28">
        <f t="shared" si="5"/>
        <v>-4.1057268722467</v>
      </c>
      <c r="AC8" s="10">
        <f>AC7/AC6*1000</f>
        <v>90.9090909090909</v>
      </c>
      <c r="AD8" s="14">
        <f>AD7/AD6*1000</f>
        <v>126.923076923077</v>
      </c>
      <c r="AE8" s="14">
        <f t="shared" si="6"/>
        <v>-28.374655647383</v>
      </c>
      <c r="AF8" s="10">
        <f>AF7/AF6*1000</f>
        <v>109.89010989011</v>
      </c>
      <c r="AG8" s="14">
        <f>AG7/AG6*1000</f>
        <v>114.929577464789</v>
      </c>
      <c r="AH8" s="28">
        <f t="shared" si="7"/>
        <v>-4.38483085541909</v>
      </c>
      <c r="AI8" s="10">
        <f>AI7/AI6*1000</f>
        <v>115.789473684211</v>
      </c>
      <c r="AJ8" s="14">
        <f>AJ7/AJ6*1000</f>
        <v>121.650589496249</v>
      </c>
      <c r="AK8" s="14">
        <f t="shared" si="8"/>
        <v>-4.81799211685602</v>
      </c>
      <c r="AL8" s="10">
        <f>AL7/AL6*1000</f>
        <v>115.25974025974</v>
      </c>
      <c r="AM8" s="14">
        <f>AM7/AM6*1000</f>
        <v>122.043010752688</v>
      </c>
      <c r="AN8" s="28">
        <f t="shared" si="9"/>
        <v>-5.55809828937583</v>
      </c>
      <c r="AO8" s="10">
        <f>AO7/AO6*1000</f>
        <v>103.513770180437</v>
      </c>
      <c r="AP8" s="14">
        <f>AP7/AP6*1000</f>
        <v>109.141274238227</v>
      </c>
      <c r="AQ8" s="14">
        <f t="shared" si="10"/>
        <v>-5.1561648854373</v>
      </c>
      <c r="AR8" s="10">
        <f>AR7/AR6*1000</f>
        <v>108.424908424908</v>
      </c>
      <c r="AS8" s="14">
        <f>AS7/AS6*1000</f>
        <v>113.586956521739</v>
      </c>
      <c r="AT8" s="28">
        <f t="shared" si="11"/>
        <v>-4.54457822878875</v>
      </c>
      <c r="AU8" s="10">
        <f>AU7/AU6*1000</f>
        <v>103.10421286031</v>
      </c>
      <c r="AV8" s="14">
        <f>AV7/AV6*1000</f>
        <v>108.535895986433</v>
      </c>
      <c r="AW8" s="14">
        <f t="shared" si="12"/>
        <v>-5.00450388026608</v>
      </c>
      <c r="AX8" s="10">
        <f>AX7/AX6*1000</f>
        <v>102.127659574468</v>
      </c>
      <c r="AY8" s="14">
        <f>AY7/AY6*1000</f>
        <v>106.09756097561</v>
      </c>
      <c r="AZ8" s="28">
        <f t="shared" si="13"/>
        <v>-3.7417461482025</v>
      </c>
      <c r="BA8" s="10">
        <f>BA7/BA6*1000</f>
        <v>105.022831050228</v>
      </c>
      <c r="BB8" s="14">
        <f>BB7/BB6*1000</f>
        <v>110.795454545455</v>
      </c>
      <c r="BC8" s="14">
        <f t="shared" si="14"/>
        <v>-5.21016274440933</v>
      </c>
      <c r="BD8" s="10">
        <f>BD7/BD6*1000</f>
        <v>100</v>
      </c>
      <c r="BE8" s="14">
        <f>BE7/BE6*1000</f>
        <v>104.513064133017</v>
      </c>
      <c r="BF8" s="28">
        <f t="shared" si="15"/>
        <v>-4.31818181818182</v>
      </c>
      <c r="BG8" s="10">
        <f>BG7/BG6*1000</f>
        <v>101.604278074866</v>
      </c>
      <c r="BH8" s="14">
        <f>BH7/BH6*1000</f>
        <v>107.462686567164</v>
      </c>
      <c r="BI8" s="14">
        <f t="shared" si="16"/>
        <v>-5.45157456922163</v>
      </c>
      <c r="BJ8" s="10">
        <f>BJ7/BJ6*1000</f>
        <v>107.5</v>
      </c>
      <c r="BK8" s="14">
        <f>BK7/BK6*1000</f>
        <v>115.427927927928</v>
      </c>
      <c r="BL8" s="28">
        <f t="shared" si="17"/>
        <v>-6.86829268292682</v>
      </c>
      <c r="BM8" s="10">
        <f>BM7/BM6*1000</f>
        <v>103.407755581669</v>
      </c>
      <c r="BN8" s="14">
        <f>BN7/BN6*1000</f>
        <v>108.589951377634</v>
      </c>
      <c r="BO8" s="14">
        <f t="shared" si="18"/>
        <v>-4.77226090464248</v>
      </c>
      <c r="BP8" s="10">
        <f>BP7/BP6*1000</f>
        <v>100.909090909091</v>
      </c>
      <c r="BQ8" s="14">
        <f>BQ7/BQ6*1000</f>
        <v>106.824925816024</v>
      </c>
      <c r="BR8" s="28">
        <f t="shared" si="19"/>
        <v>-5.53787878787879</v>
      </c>
      <c r="BS8" s="10">
        <f>BS7/BS6*1000</f>
        <v>104.705882352941</v>
      </c>
      <c r="BT8" s="14">
        <f>BT7/BT6*1000</f>
        <v>108.647450110865</v>
      </c>
      <c r="BU8" s="28">
        <f t="shared" si="20"/>
        <v>-3.62785114045618</v>
      </c>
    </row>
    <row r="9" ht="35" customHeight="1" spans="1:22">
      <c r="A9" s="16"/>
      <c r="B9" s="17"/>
      <c r="C9" s="17"/>
      <c r="D9" s="18"/>
      <c r="E9" s="18"/>
      <c r="F9" s="18"/>
      <c r="G9" s="18"/>
      <c r="H9" s="19"/>
      <c r="I9" s="23"/>
      <c r="J9" s="22"/>
      <c r="K9" s="19"/>
      <c r="L9" s="23"/>
      <c r="M9" s="22"/>
      <c r="N9" s="19"/>
      <c r="O9" s="23"/>
      <c r="P9" s="22"/>
      <c r="Q9" s="19"/>
      <c r="R9" s="23"/>
      <c r="S9" s="22"/>
      <c r="T9" s="19"/>
      <c r="U9" s="23"/>
      <c r="V9" s="22"/>
    </row>
    <row r="10" spans="1:22">
      <c r="A10" s="4"/>
      <c r="B10" s="4"/>
      <c r="C10" s="4"/>
      <c r="D10" s="4" t="s">
        <v>62</v>
      </c>
      <c r="E10" s="4"/>
      <c r="F10" s="4"/>
      <c r="G10" s="4" t="s">
        <v>63</v>
      </c>
      <c r="H10" s="4"/>
      <c r="I10" s="6"/>
      <c r="J10" s="4"/>
      <c r="K10" s="6" t="s">
        <v>64</v>
      </c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35" customHeight="1" spans="1:22">
      <c r="A11" s="20"/>
      <c r="B11" s="21"/>
      <c r="C11" s="21"/>
      <c r="D11" s="22"/>
      <c r="E11" s="23"/>
      <c r="F11" s="22"/>
      <c r="G11" s="22"/>
      <c r="H11" s="23"/>
      <c r="I11" s="19"/>
      <c r="J11" s="22"/>
      <c r="K11" s="23"/>
      <c r="L11" s="19"/>
      <c r="M11" s="22"/>
      <c r="N11" s="23"/>
      <c r="O11" s="19"/>
      <c r="P11" s="22"/>
      <c r="Q11" s="23"/>
      <c r="R11" s="19"/>
      <c r="S11" s="22"/>
      <c r="T11" s="23"/>
      <c r="U11" s="19"/>
      <c r="V11" s="22"/>
    </row>
    <row r="12" ht="20.4" spans="1:22">
      <c r="A12" s="2"/>
      <c r="B12" s="2"/>
      <c r="C12" s="2"/>
      <c r="D12" s="2"/>
      <c r="E12" s="3"/>
      <c r="F12" s="3"/>
      <c r="G12" s="3"/>
      <c r="H12" s="4"/>
      <c r="I12" s="6"/>
      <c r="J12" s="4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35" customHeight="1" spans="1:22">
      <c r="A13" s="20"/>
      <c r="B13" s="21"/>
      <c r="C13" s="21"/>
      <c r="D13" s="22"/>
      <c r="E13" s="23"/>
      <c r="F13" s="22"/>
      <c r="G13" s="22"/>
      <c r="H13" s="23"/>
      <c r="I13" s="19"/>
      <c r="J13" s="22"/>
      <c r="K13" s="23"/>
      <c r="L13" s="19"/>
      <c r="M13" s="22"/>
      <c r="N13" s="19"/>
      <c r="O13" s="19"/>
      <c r="P13" s="22"/>
      <c r="Q13" s="23"/>
      <c r="R13" s="19"/>
      <c r="S13" s="22"/>
      <c r="T13" s="19"/>
      <c r="U13" s="19"/>
      <c r="V13" s="22"/>
    </row>
  </sheetData>
  <mergeCells count="28">
    <mergeCell ref="A1:G1"/>
    <mergeCell ref="D2:F2"/>
    <mergeCell ref="D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A3:A4"/>
    <mergeCell ref="B3:B4"/>
    <mergeCell ref="C3:C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3"/>
  <sheetViews>
    <sheetView workbookViewId="0">
      <pane xSplit="8" topLeftCell="I1" activePane="topRight" state="frozen"/>
      <selection/>
      <selection pane="topRight" activeCell="O13" sqref="O13"/>
    </sheetView>
  </sheetViews>
  <sheetFormatPr defaultColWidth="9" defaultRowHeight="14.4"/>
  <cols>
    <col min="1" max="1" width="9.75" customWidth="1"/>
    <col min="2" max="2" width="7.75" customWidth="1"/>
    <col min="3" max="3" width="3.37962962962963" customWidth="1"/>
    <col min="4" max="6" width="10.1296296296296"/>
    <col min="9" max="9" width="9" style="1"/>
    <col min="11" max="12" width="9" style="1"/>
    <col min="76" max="77" width="9" hidden="1" customWidth="1"/>
  </cols>
  <sheetData>
    <row r="1" ht="20.4" spans="1:22">
      <c r="A1" s="2" t="s">
        <v>0</v>
      </c>
      <c r="B1" s="2"/>
      <c r="C1" s="2"/>
      <c r="D1" s="2"/>
      <c r="E1" s="3"/>
      <c r="F1" s="3"/>
      <c r="G1" s="3"/>
      <c r="H1" s="4"/>
      <c r="I1" s="6"/>
      <c r="J1" s="4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</row>
    <row r="2" ht="20.4" spans="1:22">
      <c r="A2" s="5"/>
      <c r="B2" s="2"/>
      <c r="C2" s="2"/>
      <c r="D2" s="6" t="s">
        <v>38</v>
      </c>
      <c r="E2" s="6"/>
      <c r="F2" s="6"/>
      <c r="G2" s="3"/>
      <c r="H2" s="4"/>
      <c r="I2" s="6"/>
      <c r="J2" s="4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</row>
    <row r="3" ht="27" customHeight="1" spans="1:76">
      <c r="A3" s="7" t="s">
        <v>2</v>
      </c>
      <c r="B3" s="8" t="s">
        <v>3</v>
      </c>
      <c r="C3" s="8" t="s">
        <v>4</v>
      </c>
      <c r="D3" s="9" t="s">
        <v>32</v>
      </c>
      <c r="E3" s="9"/>
      <c r="F3" s="9"/>
      <c r="G3" s="9"/>
      <c r="H3" s="10" t="s">
        <v>39</v>
      </c>
      <c r="I3" s="10"/>
      <c r="J3" s="10"/>
      <c r="K3" s="10" t="s">
        <v>40</v>
      </c>
      <c r="L3" s="10"/>
      <c r="M3" s="10"/>
      <c r="N3" s="10" t="s">
        <v>41</v>
      </c>
      <c r="O3" s="10"/>
      <c r="P3" s="10"/>
      <c r="Q3" s="10" t="s">
        <v>42</v>
      </c>
      <c r="R3" s="10"/>
      <c r="S3" s="10"/>
      <c r="T3" s="10" t="s">
        <v>43</v>
      </c>
      <c r="U3" s="10"/>
      <c r="V3" s="26"/>
      <c r="W3" s="10" t="s">
        <v>44</v>
      </c>
      <c r="X3" s="10"/>
      <c r="Y3" s="10"/>
      <c r="Z3" s="10" t="s">
        <v>45</v>
      </c>
      <c r="AA3" s="10"/>
      <c r="AB3" s="26"/>
      <c r="AC3" s="10" t="s">
        <v>46</v>
      </c>
      <c r="AD3" s="10"/>
      <c r="AE3" s="10"/>
      <c r="AF3" s="10" t="s">
        <v>47</v>
      </c>
      <c r="AG3" s="10"/>
      <c r="AH3" s="26"/>
      <c r="AI3" s="10" t="s">
        <v>48</v>
      </c>
      <c r="AJ3" s="10"/>
      <c r="AK3" s="10"/>
      <c r="AL3" s="10" t="s">
        <v>49</v>
      </c>
      <c r="AM3" s="10"/>
      <c r="AN3" s="26"/>
      <c r="AO3" s="10" t="s">
        <v>50</v>
      </c>
      <c r="AP3" s="10"/>
      <c r="AQ3" s="10"/>
      <c r="AR3" s="10" t="s">
        <v>51</v>
      </c>
      <c r="AS3" s="10"/>
      <c r="AT3" s="26"/>
      <c r="AU3" s="10" t="s">
        <v>52</v>
      </c>
      <c r="AV3" s="10"/>
      <c r="AW3" s="10"/>
      <c r="AX3" s="10" t="s">
        <v>53</v>
      </c>
      <c r="AY3" s="10"/>
      <c r="AZ3" s="26"/>
      <c r="BA3" s="10" t="s">
        <v>54</v>
      </c>
      <c r="BB3" s="10"/>
      <c r="BC3" s="10"/>
      <c r="BD3" s="10" t="s">
        <v>55</v>
      </c>
      <c r="BE3" s="10"/>
      <c r="BF3" s="26"/>
      <c r="BG3" s="10" t="s">
        <v>56</v>
      </c>
      <c r="BH3" s="10"/>
      <c r="BI3" s="10"/>
      <c r="BJ3" s="10" t="s">
        <v>57</v>
      </c>
      <c r="BK3" s="10"/>
      <c r="BL3" s="26"/>
      <c r="BM3" s="10" t="s">
        <v>58</v>
      </c>
      <c r="BN3" s="10"/>
      <c r="BO3" s="10"/>
      <c r="BP3" s="10" t="s">
        <v>59</v>
      </c>
      <c r="BQ3" s="10"/>
      <c r="BR3" s="26"/>
      <c r="BS3" s="10" t="s">
        <v>60</v>
      </c>
      <c r="BT3" s="10"/>
      <c r="BU3" s="26"/>
      <c r="BX3" t="s">
        <v>61</v>
      </c>
    </row>
    <row r="4" ht="30" customHeight="1" spans="1:77">
      <c r="A4" s="7"/>
      <c r="B4" s="8"/>
      <c r="C4" s="8"/>
      <c r="D4" s="8" t="s">
        <v>11</v>
      </c>
      <c r="E4" s="8" t="s">
        <v>12</v>
      </c>
      <c r="F4" s="9" t="s">
        <v>13</v>
      </c>
      <c r="G4" s="9" t="s">
        <v>14</v>
      </c>
      <c r="H4" s="11" t="s">
        <v>15</v>
      </c>
      <c r="I4" s="11" t="s">
        <v>12</v>
      </c>
      <c r="J4" s="11" t="s">
        <v>16</v>
      </c>
      <c r="K4" s="11" t="s">
        <v>15</v>
      </c>
      <c r="L4" s="11" t="s">
        <v>12</v>
      </c>
      <c r="M4" s="11" t="s">
        <v>16</v>
      </c>
      <c r="N4" s="11" t="s">
        <v>15</v>
      </c>
      <c r="O4" s="11" t="s">
        <v>12</v>
      </c>
      <c r="P4" s="11" t="s">
        <v>16</v>
      </c>
      <c r="Q4" s="11" t="s">
        <v>15</v>
      </c>
      <c r="R4" s="11" t="s">
        <v>12</v>
      </c>
      <c r="S4" s="11" t="s">
        <v>16</v>
      </c>
      <c r="T4" s="11" t="s">
        <v>15</v>
      </c>
      <c r="U4" s="11" t="s">
        <v>12</v>
      </c>
      <c r="V4" s="27" t="s">
        <v>16</v>
      </c>
      <c r="W4" s="11" t="s">
        <v>15</v>
      </c>
      <c r="X4" s="11" t="s">
        <v>12</v>
      </c>
      <c r="Y4" s="11" t="s">
        <v>16</v>
      </c>
      <c r="Z4" s="11" t="s">
        <v>15</v>
      </c>
      <c r="AA4" s="11" t="s">
        <v>12</v>
      </c>
      <c r="AB4" s="27" t="s">
        <v>16</v>
      </c>
      <c r="AC4" s="11" t="s">
        <v>15</v>
      </c>
      <c r="AD4" s="11" t="s">
        <v>12</v>
      </c>
      <c r="AE4" s="11" t="s">
        <v>16</v>
      </c>
      <c r="AF4" s="11" t="s">
        <v>15</v>
      </c>
      <c r="AG4" s="11" t="s">
        <v>12</v>
      </c>
      <c r="AH4" s="27" t="s">
        <v>16</v>
      </c>
      <c r="AI4" s="11" t="s">
        <v>15</v>
      </c>
      <c r="AJ4" s="11" t="s">
        <v>12</v>
      </c>
      <c r="AK4" s="11" t="s">
        <v>16</v>
      </c>
      <c r="AL4" s="11" t="s">
        <v>15</v>
      </c>
      <c r="AM4" s="11" t="s">
        <v>12</v>
      </c>
      <c r="AN4" s="27" t="s">
        <v>16</v>
      </c>
      <c r="AO4" s="11" t="s">
        <v>15</v>
      </c>
      <c r="AP4" s="11" t="s">
        <v>12</v>
      </c>
      <c r="AQ4" s="11" t="s">
        <v>16</v>
      </c>
      <c r="AR4" s="11" t="s">
        <v>15</v>
      </c>
      <c r="AS4" s="11" t="s">
        <v>12</v>
      </c>
      <c r="AT4" s="27" t="s">
        <v>16</v>
      </c>
      <c r="AU4" s="11" t="s">
        <v>15</v>
      </c>
      <c r="AV4" s="11" t="s">
        <v>12</v>
      </c>
      <c r="AW4" s="11" t="s">
        <v>16</v>
      </c>
      <c r="AX4" s="11" t="s">
        <v>15</v>
      </c>
      <c r="AY4" s="11" t="s">
        <v>12</v>
      </c>
      <c r="AZ4" s="27" t="s">
        <v>16</v>
      </c>
      <c r="BA4" s="11" t="s">
        <v>15</v>
      </c>
      <c r="BB4" s="11" t="s">
        <v>12</v>
      </c>
      <c r="BC4" s="11" t="s">
        <v>16</v>
      </c>
      <c r="BD4" s="11" t="s">
        <v>15</v>
      </c>
      <c r="BE4" s="11" t="s">
        <v>12</v>
      </c>
      <c r="BF4" s="27" t="s">
        <v>16</v>
      </c>
      <c r="BG4" s="11" t="s">
        <v>15</v>
      </c>
      <c r="BH4" s="11" t="s">
        <v>12</v>
      </c>
      <c r="BI4" s="11" t="s">
        <v>16</v>
      </c>
      <c r="BJ4" s="11" t="s">
        <v>15</v>
      </c>
      <c r="BK4" s="11" t="s">
        <v>12</v>
      </c>
      <c r="BL4" s="27" t="s">
        <v>16</v>
      </c>
      <c r="BM4" s="11" t="s">
        <v>15</v>
      </c>
      <c r="BN4" s="11" t="s">
        <v>12</v>
      </c>
      <c r="BO4" s="11" t="s">
        <v>16</v>
      </c>
      <c r="BP4" s="11" t="s">
        <v>15</v>
      </c>
      <c r="BQ4" s="11" t="s">
        <v>12</v>
      </c>
      <c r="BR4" s="27" t="s">
        <v>16</v>
      </c>
      <c r="BS4" s="11" t="s">
        <v>15</v>
      </c>
      <c r="BT4" s="11" t="s">
        <v>12</v>
      </c>
      <c r="BU4" s="27" t="s">
        <v>16</v>
      </c>
      <c r="BX4" t="s">
        <v>11</v>
      </c>
      <c r="BY4" t="s">
        <v>12</v>
      </c>
    </row>
    <row r="5" ht="30" customHeight="1" spans="1:77">
      <c r="A5" s="7" t="s">
        <v>17</v>
      </c>
      <c r="B5" s="9" t="s">
        <v>18</v>
      </c>
      <c r="C5" s="9" t="s">
        <v>19</v>
      </c>
      <c r="D5" s="12">
        <v>39955</v>
      </c>
      <c r="E5" s="13">
        <v>38820</v>
      </c>
      <c r="F5" s="14">
        <f t="shared" ref="F5:F8" si="0">D5-E5</f>
        <v>1135</v>
      </c>
      <c r="G5" s="14">
        <f t="shared" ref="G5:G8" si="1">(D5/E5-1)*100</f>
        <v>2.92375064399795</v>
      </c>
      <c r="H5" s="15">
        <v>1802</v>
      </c>
      <c r="I5" s="15">
        <v>1735</v>
      </c>
      <c r="J5" s="14">
        <f t="shared" ref="J5:J8" si="2">(H5/I5-1)*100</f>
        <v>3.86167146974063</v>
      </c>
      <c r="K5" s="15">
        <v>1907</v>
      </c>
      <c r="L5" s="15">
        <v>1827</v>
      </c>
      <c r="M5" s="14">
        <f t="shared" ref="M5:M8" si="3">(K5/L5-1)*100</f>
        <v>4.37876299945266</v>
      </c>
      <c r="N5" s="15">
        <v>1800</v>
      </c>
      <c r="O5" s="15">
        <v>1694</v>
      </c>
      <c r="P5" s="14">
        <f t="shared" ref="P5:P8" si="4">(N5/O5-1)*100</f>
        <v>6.25737898465171</v>
      </c>
      <c r="Q5" s="15">
        <v>1755</v>
      </c>
      <c r="R5" s="15">
        <v>1699</v>
      </c>
      <c r="S5" s="14">
        <f t="shared" ref="S5:S8" si="5">(Q5/R5-1)*100</f>
        <v>3.29605650382578</v>
      </c>
      <c r="T5" s="15">
        <v>1748</v>
      </c>
      <c r="U5" s="15">
        <v>1690</v>
      </c>
      <c r="V5" s="28">
        <f t="shared" ref="V5:V8" si="6">(T5/U5-1)*100</f>
        <v>3.43195266272189</v>
      </c>
      <c r="W5" s="15">
        <v>1819</v>
      </c>
      <c r="X5" s="15">
        <v>1751</v>
      </c>
      <c r="Y5" s="14">
        <f t="shared" ref="Y5:Y8" si="7">(W5/X5-1)*100</f>
        <v>3.88349514563107</v>
      </c>
      <c r="Z5" s="15">
        <v>1901</v>
      </c>
      <c r="AA5" s="15">
        <v>1814</v>
      </c>
      <c r="AB5" s="28">
        <f t="shared" ref="AB5:AB8" si="8">(Z5/AA5-1)*100</f>
        <v>4.79603087100331</v>
      </c>
      <c r="AC5" s="15">
        <v>1900</v>
      </c>
      <c r="AD5" s="15">
        <v>1820</v>
      </c>
      <c r="AE5" s="14">
        <f t="shared" ref="AE5:AE8" si="9">(AC5/AD5-1)*100</f>
        <v>4.3956043956044</v>
      </c>
      <c r="AF5" s="15">
        <v>1826</v>
      </c>
      <c r="AG5" s="15">
        <v>1775</v>
      </c>
      <c r="AH5" s="28">
        <f t="shared" ref="AH5:AH8" si="10">(AF5/AG5-1)*100</f>
        <v>2.87323943661972</v>
      </c>
      <c r="AI5" s="15">
        <v>1928</v>
      </c>
      <c r="AJ5" s="15">
        <v>1866</v>
      </c>
      <c r="AK5" s="14">
        <f t="shared" ref="AK5:AK8" si="11">(AI5/AJ5-1)*100</f>
        <v>3.32261521972133</v>
      </c>
      <c r="AL5" s="15">
        <v>1910</v>
      </c>
      <c r="AM5" s="15">
        <v>1860</v>
      </c>
      <c r="AN5" s="28">
        <f t="shared" ref="AN5:AN8" si="12">(AL5/AM5-1)*100</f>
        <v>2.68817204301075</v>
      </c>
      <c r="AO5" s="15">
        <v>1861</v>
      </c>
      <c r="AP5" s="15">
        <v>1805</v>
      </c>
      <c r="AQ5" s="14">
        <f t="shared" ref="AQ5:AQ8" si="13">(AO5/AP5-1)*100</f>
        <v>3.10249307479225</v>
      </c>
      <c r="AR5" s="15">
        <v>1895</v>
      </c>
      <c r="AS5" s="15">
        <v>1840</v>
      </c>
      <c r="AT5" s="28">
        <f t="shared" ref="AT5:AT8" si="14">(AR5/AS5-1)*100</f>
        <v>2.98913043478262</v>
      </c>
      <c r="AU5" s="15">
        <v>1790</v>
      </c>
      <c r="AV5" s="15">
        <v>1769</v>
      </c>
      <c r="AW5" s="14">
        <f t="shared" ref="AW5:AW8" si="15">(AU5/AV5-1)*100</f>
        <v>1.18711136235161</v>
      </c>
      <c r="AX5" s="15">
        <v>1680</v>
      </c>
      <c r="AY5" s="15">
        <v>1640</v>
      </c>
      <c r="AZ5" s="28">
        <f t="shared" ref="AZ5:AZ8" si="16">(AX5/AY5-1)*100</f>
        <v>2.4390243902439</v>
      </c>
      <c r="BA5" s="15">
        <v>1783</v>
      </c>
      <c r="BB5" s="15">
        <v>1760</v>
      </c>
      <c r="BC5" s="14">
        <f t="shared" ref="BC5:BC8" si="17">(BA5/BB5-1)*100</f>
        <v>1.30681818181819</v>
      </c>
      <c r="BD5" s="15">
        <v>1720</v>
      </c>
      <c r="BE5" s="15">
        <v>1684</v>
      </c>
      <c r="BF5" s="28">
        <f t="shared" ref="BF5:BF8" si="18">(BD5/BE5-1)*100</f>
        <v>2.13776722090262</v>
      </c>
      <c r="BG5" s="15">
        <v>1693</v>
      </c>
      <c r="BH5" s="15">
        <v>1675</v>
      </c>
      <c r="BI5" s="14">
        <f t="shared" ref="BI5:BI8" si="19">(BG5/BH5-1)*100</f>
        <v>1.07462686567164</v>
      </c>
      <c r="BJ5" s="15">
        <v>1820</v>
      </c>
      <c r="BK5" s="15">
        <v>1776</v>
      </c>
      <c r="BL5" s="28">
        <f t="shared" ref="BL5:BL8" si="20">(BJ5/BK5-1)*100</f>
        <v>2.47747747747749</v>
      </c>
      <c r="BM5" s="15">
        <v>1898</v>
      </c>
      <c r="BN5" s="15">
        <v>1851</v>
      </c>
      <c r="BO5" s="14">
        <f t="shared" ref="BO5:BO8" si="21">(BM5/BN5-1)*100</f>
        <v>2.53916801728795</v>
      </c>
      <c r="BP5" s="15">
        <v>1695</v>
      </c>
      <c r="BQ5" s="15">
        <v>1685</v>
      </c>
      <c r="BR5" s="28">
        <f t="shared" ref="BR5:BR8" si="22">(BP5/BQ5-1)*100</f>
        <v>0.593471810089019</v>
      </c>
      <c r="BS5" s="15">
        <v>1824</v>
      </c>
      <c r="BT5" s="15">
        <v>1804</v>
      </c>
      <c r="BU5" s="28">
        <f t="shared" ref="BU5:BU8" si="23">(BS5/BT5-1)*100</f>
        <v>1.10864745011086</v>
      </c>
      <c r="BX5">
        <f t="shared" ref="BX5:BX7" si="24">H5+K5+N5+Q5+T5+W5+Z5+AC5+AF5+AI5+AL5+AO5+AR5+AU5+AX5+BA5+BD5+BG5+BJ5+BM5+BP5+BS5</f>
        <v>39955</v>
      </c>
      <c r="BY5">
        <f t="shared" ref="BY5:BY7" si="25">I5+L5+O5+R5+U5+X5+AA5+AD5+AG5+AJ5+AM5+AP5+AS5+AV5+AY5+BB5+BE5+BH5+BK5+BN5+BQ5+BT5</f>
        <v>38820</v>
      </c>
    </row>
    <row r="6" ht="33" customHeight="1" spans="1:77">
      <c r="A6" s="7" t="s">
        <v>20</v>
      </c>
      <c r="B6" s="9" t="s">
        <v>18</v>
      </c>
      <c r="C6" s="9"/>
      <c r="D6" s="14">
        <v>39955</v>
      </c>
      <c r="E6" s="14">
        <v>38820</v>
      </c>
      <c r="F6" s="14">
        <f t="shared" si="0"/>
        <v>1135</v>
      </c>
      <c r="G6" s="14">
        <f t="shared" si="1"/>
        <v>2.92375064399795</v>
      </c>
      <c r="H6" s="15">
        <v>1802</v>
      </c>
      <c r="I6" s="1">
        <v>1735</v>
      </c>
      <c r="J6" s="14">
        <f t="shared" si="2"/>
        <v>3.86167146974063</v>
      </c>
      <c r="K6" s="25">
        <v>1907</v>
      </c>
      <c r="L6" s="25">
        <v>1827</v>
      </c>
      <c r="M6" s="14">
        <f t="shared" si="3"/>
        <v>4.37876299945266</v>
      </c>
      <c r="N6" s="15">
        <v>1800</v>
      </c>
      <c r="O6" s="15">
        <v>1694</v>
      </c>
      <c r="P6" s="14">
        <f t="shared" si="4"/>
        <v>6.25737898465171</v>
      </c>
      <c r="Q6" s="15">
        <v>1755</v>
      </c>
      <c r="R6" s="15">
        <v>1699</v>
      </c>
      <c r="S6" s="14">
        <f t="shared" si="5"/>
        <v>3.29605650382578</v>
      </c>
      <c r="T6" s="15">
        <v>1748</v>
      </c>
      <c r="U6" s="15">
        <v>1690</v>
      </c>
      <c r="V6" s="28">
        <f t="shared" si="6"/>
        <v>3.43195266272189</v>
      </c>
      <c r="W6" s="15">
        <v>1819</v>
      </c>
      <c r="X6" s="15">
        <v>1751</v>
      </c>
      <c r="Y6" s="14">
        <f t="shared" si="7"/>
        <v>3.88349514563107</v>
      </c>
      <c r="Z6" s="15">
        <v>1901</v>
      </c>
      <c r="AA6" s="15">
        <v>1814</v>
      </c>
      <c r="AB6" s="28">
        <f t="shared" si="8"/>
        <v>4.79603087100331</v>
      </c>
      <c r="AC6" s="15">
        <v>1900</v>
      </c>
      <c r="AD6" s="15">
        <v>1820</v>
      </c>
      <c r="AE6" s="14">
        <f t="shared" si="9"/>
        <v>4.3956043956044</v>
      </c>
      <c r="AF6" s="15">
        <v>1826</v>
      </c>
      <c r="AG6" s="15">
        <v>1775</v>
      </c>
      <c r="AH6" s="28">
        <f t="shared" si="10"/>
        <v>2.87323943661972</v>
      </c>
      <c r="AI6" s="15">
        <v>1928</v>
      </c>
      <c r="AJ6" s="15">
        <v>1866</v>
      </c>
      <c r="AK6" s="14">
        <f t="shared" si="11"/>
        <v>3.32261521972133</v>
      </c>
      <c r="AL6" s="15">
        <v>1910</v>
      </c>
      <c r="AM6" s="15">
        <v>1860</v>
      </c>
      <c r="AN6" s="28">
        <f t="shared" si="12"/>
        <v>2.68817204301075</v>
      </c>
      <c r="AO6" s="15">
        <v>1861</v>
      </c>
      <c r="AP6" s="15">
        <v>1805</v>
      </c>
      <c r="AQ6" s="14">
        <f t="shared" si="13"/>
        <v>3.10249307479225</v>
      </c>
      <c r="AR6" s="15">
        <v>1895</v>
      </c>
      <c r="AS6" s="15">
        <v>1840</v>
      </c>
      <c r="AT6" s="28">
        <f t="shared" si="14"/>
        <v>2.98913043478262</v>
      </c>
      <c r="AU6" s="15">
        <v>1790</v>
      </c>
      <c r="AV6" s="15">
        <v>1769</v>
      </c>
      <c r="AW6" s="14">
        <f t="shared" si="15"/>
        <v>1.18711136235161</v>
      </c>
      <c r="AX6" s="15">
        <v>1680</v>
      </c>
      <c r="AY6" s="15">
        <v>1640</v>
      </c>
      <c r="AZ6" s="28">
        <f t="shared" si="16"/>
        <v>2.4390243902439</v>
      </c>
      <c r="BA6" s="15">
        <v>1783</v>
      </c>
      <c r="BB6" s="15">
        <v>1760</v>
      </c>
      <c r="BC6" s="14">
        <f t="shared" si="17"/>
        <v>1.30681818181819</v>
      </c>
      <c r="BD6" s="15">
        <v>1720</v>
      </c>
      <c r="BE6" s="15">
        <v>1684</v>
      </c>
      <c r="BF6" s="28">
        <f t="shared" si="18"/>
        <v>2.13776722090262</v>
      </c>
      <c r="BG6" s="15">
        <v>1693</v>
      </c>
      <c r="BH6" s="15">
        <v>1675</v>
      </c>
      <c r="BI6" s="14">
        <f t="shared" si="19"/>
        <v>1.07462686567164</v>
      </c>
      <c r="BJ6" s="15">
        <v>1820</v>
      </c>
      <c r="BK6" s="15">
        <v>1776</v>
      </c>
      <c r="BL6" s="28">
        <f t="shared" si="20"/>
        <v>2.47747747747749</v>
      </c>
      <c r="BM6" s="15">
        <v>1898</v>
      </c>
      <c r="BN6" s="15">
        <v>1851</v>
      </c>
      <c r="BO6" s="14">
        <f t="shared" si="21"/>
        <v>2.53916801728795</v>
      </c>
      <c r="BP6" s="15">
        <v>1695</v>
      </c>
      <c r="BQ6" s="15">
        <v>1685</v>
      </c>
      <c r="BR6" s="28">
        <f t="shared" si="22"/>
        <v>0.593471810089019</v>
      </c>
      <c r="BS6" s="15">
        <v>1824</v>
      </c>
      <c r="BT6" s="15">
        <v>1804</v>
      </c>
      <c r="BU6" s="28">
        <f t="shared" si="23"/>
        <v>1.10864745011086</v>
      </c>
      <c r="BX6">
        <f t="shared" si="24"/>
        <v>39955</v>
      </c>
      <c r="BY6">
        <f t="shared" si="25"/>
        <v>38820</v>
      </c>
    </row>
    <row r="7" ht="35" customHeight="1" spans="1:77">
      <c r="A7" s="7" t="s">
        <v>21</v>
      </c>
      <c r="B7" s="9" t="s">
        <v>22</v>
      </c>
      <c r="C7" s="9"/>
      <c r="D7" s="14">
        <v>4597</v>
      </c>
      <c r="E7" s="14">
        <v>4468</v>
      </c>
      <c r="F7" s="14">
        <f t="shared" si="0"/>
        <v>129</v>
      </c>
      <c r="G7" s="14">
        <f t="shared" si="1"/>
        <v>2.88719785138765</v>
      </c>
      <c r="H7" s="15">
        <v>209</v>
      </c>
      <c r="I7" s="10">
        <v>201</v>
      </c>
      <c r="J7" s="14">
        <f t="shared" si="2"/>
        <v>3.98009950248757</v>
      </c>
      <c r="K7" s="15">
        <v>228</v>
      </c>
      <c r="L7" s="10">
        <v>219</v>
      </c>
      <c r="M7" s="14">
        <f t="shared" si="3"/>
        <v>4.10958904109588</v>
      </c>
      <c r="N7" s="15">
        <v>216</v>
      </c>
      <c r="O7" s="10">
        <v>204</v>
      </c>
      <c r="P7" s="14">
        <f t="shared" si="4"/>
        <v>5.88235294117647</v>
      </c>
      <c r="Q7" s="15">
        <v>212</v>
      </c>
      <c r="R7" s="10">
        <v>206</v>
      </c>
      <c r="S7" s="14">
        <f t="shared" si="5"/>
        <v>2.9126213592233</v>
      </c>
      <c r="T7" s="15">
        <v>212</v>
      </c>
      <c r="U7" s="10">
        <v>204</v>
      </c>
      <c r="V7" s="28">
        <f t="shared" si="6"/>
        <v>3.92156862745099</v>
      </c>
      <c r="W7" s="15">
        <v>222</v>
      </c>
      <c r="X7" s="10">
        <v>213</v>
      </c>
      <c r="Y7" s="14">
        <f t="shared" si="7"/>
        <v>4.22535211267605</v>
      </c>
      <c r="Z7" s="15">
        <v>237</v>
      </c>
      <c r="AA7" s="10">
        <v>227</v>
      </c>
      <c r="AB7" s="28">
        <f t="shared" si="8"/>
        <v>4.40528634361232</v>
      </c>
      <c r="AC7" s="15">
        <v>242</v>
      </c>
      <c r="AD7" s="10">
        <v>231</v>
      </c>
      <c r="AE7" s="14">
        <f t="shared" si="9"/>
        <v>4.76190476190477</v>
      </c>
      <c r="AF7" s="15">
        <v>210</v>
      </c>
      <c r="AG7" s="10">
        <v>204</v>
      </c>
      <c r="AH7" s="28">
        <f t="shared" si="10"/>
        <v>2.94117647058822</v>
      </c>
      <c r="AI7" s="15">
        <v>236</v>
      </c>
      <c r="AJ7" s="10">
        <v>227</v>
      </c>
      <c r="AK7" s="14">
        <f t="shared" si="11"/>
        <v>3.96475770925111</v>
      </c>
      <c r="AL7" s="15">
        <v>233</v>
      </c>
      <c r="AM7" s="10">
        <v>227</v>
      </c>
      <c r="AN7" s="28">
        <f t="shared" si="12"/>
        <v>2.6431718061674</v>
      </c>
      <c r="AO7" s="15">
        <v>203</v>
      </c>
      <c r="AP7" s="10">
        <v>197</v>
      </c>
      <c r="AQ7" s="14">
        <f t="shared" si="13"/>
        <v>3.04568527918783</v>
      </c>
      <c r="AR7" s="15">
        <v>216</v>
      </c>
      <c r="AS7" s="10">
        <v>209</v>
      </c>
      <c r="AT7" s="28">
        <f t="shared" si="14"/>
        <v>3.34928229665072</v>
      </c>
      <c r="AU7" s="15">
        <v>193</v>
      </c>
      <c r="AV7" s="10">
        <v>192</v>
      </c>
      <c r="AW7" s="14">
        <f t="shared" si="15"/>
        <v>0.520833333333326</v>
      </c>
      <c r="AX7" s="15">
        <v>178</v>
      </c>
      <c r="AY7" s="10">
        <v>174</v>
      </c>
      <c r="AZ7" s="28">
        <f t="shared" si="16"/>
        <v>2.29885057471264</v>
      </c>
      <c r="BA7" s="15">
        <v>196</v>
      </c>
      <c r="BB7" s="10">
        <v>195</v>
      </c>
      <c r="BC7" s="14">
        <f t="shared" si="17"/>
        <v>0.512820512820511</v>
      </c>
      <c r="BD7" s="15">
        <v>178</v>
      </c>
      <c r="BE7" s="10">
        <v>176</v>
      </c>
      <c r="BF7" s="28">
        <f t="shared" si="18"/>
        <v>1.13636363636365</v>
      </c>
      <c r="BG7" s="15">
        <v>181</v>
      </c>
      <c r="BH7" s="10">
        <v>180</v>
      </c>
      <c r="BI7" s="14">
        <f t="shared" si="19"/>
        <v>0.555555555555554</v>
      </c>
      <c r="BJ7" s="15">
        <v>209</v>
      </c>
      <c r="BK7" s="10">
        <v>205</v>
      </c>
      <c r="BL7" s="28">
        <f t="shared" si="20"/>
        <v>1.95121951219512</v>
      </c>
      <c r="BM7" s="15">
        <v>206</v>
      </c>
      <c r="BN7" s="10">
        <v>201</v>
      </c>
      <c r="BO7" s="14">
        <f t="shared" si="21"/>
        <v>2.48756218905473</v>
      </c>
      <c r="BP7" s="15">
        <v>181</v>
      </c>
      <c r="BQ7" s="10">
        <v>180</v>
      </c>
      <c r="BR7" s="28">
        <f t="shared" si="22"/>
        <v>0.555555555555554</v>
      </c>
      <c r="BS7" s="15">
        <v>199</v>
      </c>
      <c r="BT7" s="10">
        <v>196</v>
      </c>
      <c r="BU7" s="28">
        <f t="shared" si="23"/>
        <v>1.53061224489797</v>
      </c>
      <c r="BX7">
        <f t="shared" si="24"/>
        <v>4597</v>
      </c>
      <c r="BY7">
        <f t="shared" si="25"/>
        <v>4468</v>
      </c>
    </row>
    <row r="8" ht="33" customHeight="1" spans="1:73">
      <c r="A8" s="7" t="s">
        <v>23</v>
      </c>
      <c r="B8" s="9" t="s">
        <v>24</v>
      </c>
      <c r="C8" s="9"/>
      <c r="D8" s="14">
        <f>D7*1000/D6</f>
        <v>115.054436240771</v>
      </c>
      <c r="E8" s="14">
        <f>E7*1000/E6</f>
        <v>115.095311695003</v>
      </c>
      <c r="F8" s="14">
        <f t="shared" si="0"/>
        <v>-0.0408754542317098</v>
      </c>
      <c r="G8" s="14">
        <f t="shared" si="1"/>
        <v>-0.0355144389721396</v>
      </c>
      <c r="H8" s="10">
        <f t="shared" ref="H8:L8" si="26">H7/H6*1000</f>
        <v>115.982241953385</v>
      </c>
      <c r="I8" s="14">
        <f t="shared" si="26"/>
        <v>115.850144092219</v>
      </c>
      <c r="J8" s="14">
        <f t="shared" si="2"/>
        <v>0.114024770708054</v>
      </c>
      <c r="K8" s="10">
        <f t="shared" si="26"/>
        <v>119.559517566859</v>
      </c>
      <c r="L8" s="14">
        <f t="shared" si="26"/>
        <v>119.868637110016</v>
      </c>
      <c r="M8" s="14">
        <f t="shared" si="3"/>
        <v>-0.257881920250558</v>
      </c>
      <c r="N8" s="10">
        <f t="shared" ref="N8:R8" si="27">N7/N6*1000</f>
        <v>120</v>
      </c>
      <c r="O8" s="14">
        <f t="shared" si="27"/>
        <v>120.425029515939</v>
      </c>
      <c r="P8" s="14">
        <f t="shared" si="4"/>
        <v>-0.352941176470589</v>
      </c>
      <c r="Q8" s="10">
        <f t="shared" si="27"/>
        <v>120.797720797721</v>
      </c>
      <c r="R8" s="14">
        <f t="shared" si="27"/>
        <v>121.247792819305</v>
      </c>
      <c r="S8" s="14">
        <f t="shared" si="5"/>
        <v>-0.371200177025421</v>
      </c>
      <c r="T8" s="10">
        <f t="shared" ref="T8:X8" si="28">T7/T6*1000</f>
        <v>121.281464530892</v>
      </c>
      <c r="U8" s="14">
        <f t="shared" si="28"/>
        <v>120.710059171598</v>
      </c>
      <c r="V8" s="28">
        <f t="shared" si="6"/>
        <v>0.473370126082462</v>
      </c>
      <c r="W8" s="10">
        <f t="shared" si="28"/>
        <v>122.045079714129</v>
      </c>
      <c r="X8" s="14">
        <f t="shared" si="28"/>
        <v>121.64477441462</v>
      </c>
      <c r="Y8" s="14">
        <f t="shared" si="7"/>
        <v>0.32907726734237</v>
      </c>
      <c r="Z8" s="10">
        <f t="shared" ref="Z8:AD8" si="29">Z7/Z6*1000</f>
        <v>124.6712256707</v>
      </c>
      <c r="AA8" s="14">
        <f t="shared" si="29"/>
        <v>125.137816979052</v>
      </c>
      <c r="AB8" s="28">
        <f t="shared" si="8"/>
        <v>-0.372861953018011</v>
      </c>
      <c r="AC8" s="10">
        <f t="shared" si="29"/>
        <v>127.368421052632</v>
      </c>
      <c r="AD8" s="14">
        <f t="shared" si="29"/>
        <v>126.923076923077</v>
      </c>
      <c r="AE8" s="14">
        <f t="shared" si="9"/>
        <v>0.350877192982457</v>
      </c>
      <c r="AF8" s="10">
        <f t="shared" ref="AF8:AJ8" si="30">AF7/AF6*1000</f>
        <v>115.00547645126</v>
      </c>
      <c r="AG8" s="14">
        <f t="shared" si="30"/>
        <v>114.929577464789</v>
      </c>
      <c r="AH8" s="28">
        <f t="shared" si="10"/>
        <v>0.066039559306752</v>
      </c>
      <c r="AI8" s="10">
        <f t="shared" si="30"/>
        <v>122.406639004149</v>
      </c>
      <c r="AJ8" s="14">
        <f t="shared" si="30"/>
        <v>121.650589496249</v>
      </c>
      <c r="AK8" s="14">
        <f t="shared" si="11"/>
        <v>0.621492679181812</v>
      </c>
      <c r="AL8" s="10">
        <f t="shared" ref="AL8:AP8" si="31">AL7/AL6*1000</f>
        <v>121.989528795812</v>
      </c>
      <c r="AM8" s="14">
        <f t="shared" si="31"/>
        <v>122.043010752688</v>
      </c>
      <c r="AN8" s="28">
        <f t="shared" si="12"/>
        <v>-0.0438222201720739</v>
      </c>
      <c r="AO8" s="10">
        <f t="shared" si="31"/>
        <v>109.081139172488</v>
      </c>
      <c r="AP8" s="14">
        <f t="shared" si="31"/>
        <v>109.141274238227</v>
      </c>
      <c r="AQ8" s="14">
        <f t="shared" si="13"/>
        <v>-0.055098372415896</v>
      </c>
      <c r="AR8" s="10">
        <f t="shared" ref="AR8:AV8" si="32">AR7/AR6*1000</f>
        <v>113.984168865435</v>
      </c>
      <c r="AS8" s="14">
        <f t="shared" si="32"/>
        <v>113.586956521739</v>
      </c>
      <c r="AT8" s="28">
        <f t="shared" si="14"/>
        <v>0.349698905455065</v>
      </c>
      <c r="AU8" s="10">
        <f t="shared" si="32"/>
        <v>107.821229050279</v>
      </c>
      <c r="AV8" s="14">
        <f t="shared" si="32"/>
        <v>108.535895986433</v>
      </c>
      <c r="AW8" s="14">
        <f t="shared" si="15"/>
        <v>-0.658461359404106</v>
      </c>
      <c r="AX8" s="10">
        <f t="shared" ref="AX8:BB8" si="33">AX7/AX6*1000</f>
        <v>105.952380952381</v>
      </c>
      <c r="AY8" s="14">
        <f t="shared" si="33"/>
        <v>106.09756097561</v>
      </c>
      <c r="AZ8" s="28">
        <f t="shared" si="16"/>
        <v>-0.136836343732893</v>
      </c>
      <c r="BA8" s="10">
        <f t="shared" si="33"/>
        <v>109.927089175547</v>
      </c>
      <c r="BB8" s="14">
        <f t="shared" si="33"/>
        <v>110.795454545455</v>
      </c>
      <c r="BC8" s="14">
        <f t="shared" si="17"/>
        <v>-0.783755410788511</v>
      </c>
      <c r="BD8" s="10">
        <f t="shared" ref="BD8:BH8" si="34">BD7/BD6*1000</f>
        <v>103.488372093023</v>
      </c>
      <c r="BE8" s="14">
        <f t="shared" si="34"/>
        <v>104.513064133017</v>
      </c>
      <c r="BF8" s="28">
        <f t="shared" si="18"/>
        <v>-0.98044397463003</v>
      </c>
      <c r="BG8" s="10">
        <f t="shared" si="34"/>
        <v>106.910809214412</v>
      </c>
      <c r="BH8" s="14">
        <f t="shared" si="34"/>
        <v>107.462686567164</v>
      </c>
      <c r="BI8" s="14">
        <f t="shared" si="19"/>
        <v>-0.51355253658858</v>
      </c>
      <c r="BJ8" s="10">
        <f t="shared" ref="BJ8:BN8" si="35">BJ7/BJ6*1000</f>
        <v>114.835164835165</v>
      </c>
      <c r="BK8" s="14">
        <f t="shared" si="35"/>
        <v>115.427927927928</v>
      </c>
      <c r="BL8" s="28">
        <f t="shared" si="20"/>
        <v>-0.513535245242558</v>
      </c>
      <c r="BM8" s="10">
        <f t="shared" si="35"/>
        <v>108.535300316122</v>
      </c>
      <c r="BN8" s="14">
        <f t="shared" si="35"/>
        <v>108.589951377634</v>
      </c>
      <c r="BO8" s="14">
        <f t="shared" si="21"/>
        <v>-0.0503279178396654</v>
      </c>
      <c r="BP8" s="10">
        <f t="shared" ref="BP8:BT8" si="36">BP7/BP6*1000</f>
        <v>106.784660766962</v>
      </c>
      <c r="BQ8" s="14">
        <f t="shared" si="36"/>
        <v>106.824925816024</v>
      </c>
      <c r="BR8" s="28">
        <f t="shared" si="22"/>
        <v>-0.037692559816449</v>
      </c>
      <c r="BS8" s="10">
        <f t="shared" si="36"/>
        <v>109.100877192982</v>
      </c>
      <c r="BT8" s="14">
        <f t="shared" si="36"/>
        <v>108.647450110865</v>
      </c>
      <c r="BU8" s="28">
        <f t="shared" si="23"/>
        <v>0.417337987826727</v>
      </c>
    </row>
    <row r="9" ht="35" customHeight="1" spans="1:22">
      <c r="A9" s="16"/>
      <c r="B9" s="17"/>
      <c r="C9" s="17"/>
      <c r="D9" s="18"/>
      <c r="E9" s="18"/>
      <c r="F9" s="18"/>
      <c r="G9" s="18"/>
      <c r="H9" s="19"/>
      <c r="I9" s="23"/>
      <c r="J9" s="22"/>
      <c r="K9" s="19"/>
      <c r="L9" s="23"/>
      <c r="M9" s="22"/>
      <c r="N9" s="19"/>
      <c r="O9" s="23"/>
      <c r="P9" s="22"/>
      <c r="Q9" s="19"/>
      <c r="R9" s="23"/>
      <c r="S9" s="22"/>
      <c r="T9" s="19"/>
      <c r="U9" s="23"/>
      <c r="V9" s="22"/>
    </row>
    <row r="10" spans="1:22">
      <c r="A10" s="4"/>
      <c r="B10" s="4"/>
      <c r="C10" s="4"/>
      <c r="D10" s="4" t="s">
        <v>62</v>
      </c>
      <c r="E10" s="4"/>
      <c r="F10" s="4"/>
      <c r="G10" s="4" t="s">
        <v>63</v>
      </c>
      <c r="H10" s="4"/>
      <c r="I10" s="6"/>
      <c r="J10" s="4"/>
      <c r="K10" s="6" t="s">
        <v>64</v>
      </c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35" customHeight="1" spans="1:22">
      <c r="A11" s="20"/>
      <c r="B11" s="21"/>
      <c r="C11" s="21"/>
      <c r="D11" s="22"/>
      <c r="E11" s="23"/>
      <c r="F11" s="22"/>
      <c r="G11" s="22"/>
      <c r="H11" s="23"/>
      <c r="I11" s="19"/>
      <c r="J11" s="22"/>
      <c r="K11" s="23"/>
      <c r="L11" s="19"/>
      <c r="M11" s="22"/>
      <c r="N11" s="23"/>
      <c r="O11" s="19"/>
      <c r="P11" s="22"/>
      <c r="Q11" s="23"/>
      <c r="R11" s="19"/>
      <c r="S11" s="22"/>
      <c r="T11" s="23"/>
      <c r="U11" s="19"/>
      <c r="V11" s="22"/>
    </row>
    <row r="12" ht="20.4" spans="1:22">
      <c r="A12" s="2"/>
      <c r="B12" s="2"/>
      <c r="C12" s="2"/>
      <c r="D12" s="2"/>
      <c r="E12" s="3"/>
      <c r="F12" s="3"/>
      <c r="G12" s="3"/>
      <c r="H12" s="4"/>
      <c r="I12" s="6"/>
      <c r="J12" s="4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35" customHeight="1" spans="1:22">
      <c r="A13" s="20"/>
      <c r="B13" s="21"/>
      <c r="C13" s="21"/>
      <c r="D13" s="22"/>
      <c r="E13" s="23"/>
      <c r="F13" s="22"/>
      <c r="G13" s="22"/>
      <c r="H13" s="23"/>
      <c r="I13" s="19"/>
      <c r="J13" s="22"/>
      <c r="K13" s="23"/>
      <c r="L13" s="19"/>
      <c r="M13" s="22"/>
      <c r="N13" s="19"/>
      <c r="O13" s="19"/>
      <c r="P13" s="22"/>
      <c r="Q13" s="23"/>
      <c r="R13" s="19"/>
      <c r="S13" s="22"/>
      <c r="T13" s="19"/>
      <c r="U13" s="19"/>
      <c r="V13" s="22"/>
    </row>
  </sheetData>
  <mergeCells count="28">
    <mergeCell ref="A1:G1"/>
    <mergeCell ref="D2:F2"/>
    <mergeCell ref="D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A3:A4"/>
    <mergeCell ref="B3:B4"/>
    <mergeCell ref="C3:C4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3"/>
  <sheetViews>
    <sheetView tabSelected="1" workbookViewId="0">
      <pane xSplit="8" topLeftCell="I1" activePane="topRight" state="frozen"/>
      <selection/>
      <selection pane="topRight" activeCell="L11" sqref="L11"/>
    </sheetView>
  </sheetViews>
  <sheetFormatPr defaultColWidth="9" defaultRowHeight="14.4"/>
  <cols>
    <col min="1" max="1" width="9.75" customWidth="1"/>
    <col min="2" max="2" width="7.75" customWidth="1"/>
    <col min="3" max="3" width="3.37962962962963" customWidth="1"/>
    <col min="4" max="4" width="12.25"/>
    <col min="5" max="6" width="10.1296296296296"/>
    <col min="9" max="9" width="9" style="1"/>
    <col min="11" max="12" width="9" style="1"/>
    <col min="76" max="77" width="9" hidden="1" customWidth="1"/>
  </cols>
  <sheetData>
    <row r="1" ht="20.4" spans="1:22">
      <c r="A1" s="2" t="s">
        <v>65</v>
      </c>
      <c r="B1" s="2"/>
      <c r="C1" s="2"/>
      <c r="D1" s="2"/>
      <c r="E1" s="3"/>
      <c r="F1" s="3"/>
      <c r="G1" s="3"/>
      <c r="H1" s="4"/>
      <c r="I1" s="6"/>
      <c r="J1" s="4"/>
      <c r="K1" s="6"/>
      <c r="L1" s="6"/>
      <c r="M1" s="4"/>
      <c r="N1" s="4"/>
      <c r="O1" s="4"/>
      <c r="P1" s="4"/>
      <c r="Q1" s="4"/>
      <c r="R1" s="4"/>
      <c r="S1" s="4"/>
      <c r="T1" s="4"/>
      <c r="U1" s="4"/>
      <c r="V1" s="4"/>
    </row>
    <row r="2" ht="20.4" spans="1:22">
      <c r="A2" s="5"/>
      <c r="B2" s="2"/>
      <c r="C2" s="2"/>
      <c r="D2" s="6" t="s">
        <v>38</v>
      </c>
      <c r="E2" s="6"/>
      <c r="F2" s="6"/>
      <c r="G2" s="3"/>
      <c r="H2" s="4"/>
      <c r="I2" s="6"/>
      <c r="J2" s="4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</row>
    <row r="3" ht="27" customHeight="1" spans="1:76">
      <c r="A3" s="7" t="s">
        <v>2</v>
      </c>
      <c r="B3" s="8" t="s">
        <v>3</v>
      </c>
      <c r="C3" s="8" t="s">
        <v>4</v>
      </c>
      <c r="D3" s="9" t="s">
        <v>32</v>
      </c>
      <c r="E3" s="9"/>
      <c r="F3" s="9"/>
      <c r="G3" s="9"/>
      <c r="H3" s="10" t="s">
        <v>39</v>
      </c>
      <c r="I3" s="10"/>
      <c r="J3" s="10"/>
      <c r="K3" s="10" t="s">
        <v>40</v>
      </c>
      <c r="L3" s="10"/>
      <c r="M3" s="10"/>
      <c r="N3" s="10" t="s">
        <v>41</v>
      </c>
      <c r="O3" s="10"/>
      <c r="P3" s="10"/>
      <c r="Q3" s="10" t="s">
        <v>42</v>
      </c>
      <c r="R3" s="10"/>
      <c r="S3" s="10"/>
      <c r="T3" s="10" t="s">
        <v>43</v>
      </c>
      <c r="U3" s="10"/>
      <c r="V3" s="26"/>
      <c r="W3" s="10" t="s">
        <v>44</v>
      </c>
      <c r="X3" s="10"/>
      <c r="Y3" s="10"/>
      <c r="Z3" s="10" t="s">
        <v>45</v>
      </c>
      <c r="AA3" s="10"/>
      <c r="AB3" s="26"/>
      <c r="AC3" s="10" t="s">
        <v>46</v>
      </c>
      <c r="AD3" s="10"/>
      <c r="AE3" s="10"/>
      <c r="AF3" s="10" t="s">
        <v>47</v>
      </c>
      <c r="AG3" s="10"/>
      <c r="AH3" s="26"/>
      <c r="AI3" s="10" t="s">
        <v>48</v>
      </c>
      <c r="AJ3" s="10"/>
      <c r="AK3" s="10"/>
      <c r="AL3" s="10" t="s">
        <v>49</v>
      </c>
      <c r="AM3" s="10"/>
      <c r="AN3" s="26"/>
      <c r="AO3" s="10" t="s">
        <v>50</v>
      </c>
      <c r="AP3" s="10"/>
      <c r="AQ3" s="10"/>
      <c r="AR3" s="10" t="s">
        <v>51</v>
      </c>
      <c r="AS3" s="10"/>
      <c r="AT3" s="26"/>
      <c r="AU3" s="10" t="s">
        <v>52</v>
      </c>
      <c r="AV3" s="10"/>
      <c r="AW3" s="10"/>
      <c r="AX3" s="10" t="s">
        <v>53</v>
      </c>
      <c r="AY3" s="10"/>
      <c r="AZ3" s="26"/>
      <c r="BA3" s="10" t="s">
        <v>54</v>
      </c>
      <c r="BB3" s="10"/>
      <c r="BC3" s="10"/>
      <c r="BD3" s="10" t="s">
        <v>55</v>
      </c>
      <c r="BE3" s="10"/>
      <c r="BF3" s="26"/>
      <c r="BG3" s="10" t="s">
        <v>56</v>
      </c>
      <c r="BH3" s="10"/>
      <c r="BI3" s="10"/>
      <c r="BJ3" s="10" t="s">
        <v>57</v>
      </c>
      <c r="BK3" s="10"/>
      <c r="BL3" s="26"/>
      <c r="BM3" s="10" t="s">
        <v>58</v>
      </c>
      <c r="BN3" s="10"/>
      <c r="BO3" s="10"/>
      <c r="BP3" s="10" t="s">
        <v>59</v>
      </c>
      <c r="BQ3" s="10"/>
      <c r="BR3" s="26"/>
      <c r="BS3" s="10" t="s">
        <v>60</v>
      </c>
      <c r="BT3" s="10"/>
      <c r="BU3" s="26"/>
      <c r="BX3" t="s">
        <v>61</v>
      </c>
    </row>
    <row r="4" ht="30" customHeight="1" spans="1:77">
      <c r="A4" s="7"/>
      <c r="B4" s="8"/>
      <c r="C4" s="8"/>
      <c r="D4" s="8" t="s">
        <v>11</v>
      </c>
      <c r="E4" s="8" t="s">
        <v>12</v>
      </c>
      <c r="F4" s="9" t="s">
        <v>13</v>
      </c>
      <c r="G4" s="9" t="s">
        <v>14</v>
      </c>
      <c r="H4" s="11" t="s">
        <v>15</v>
      </c>
      <c r="I4" s="11" t="s">
        <v>12</v>
      </c>
      <c r="J4" s="11" t="s">
        <v>16</v>
      </c>
      <c r="K4" s="11" t="s">
        <v>15</v>
      </c>
      <c r="L4" s="11" t="s">
        <v>12</v>
      </c>
      <c r="M4" s="11" t="s">
        <v>16</v>
      </c>
      <c r="N4" s="11" t="s">
        <v>15</v>
      </c>
      <c r="O4" s="11" t="s">
        <v>12</v>
      </c>
      <c r="P4" s="11" t="s">
        <v>16</v>
      </c>
      <c r="Q4" s="11" t="s">
        <v>15</v>
      </c>
      <c r="R4" s="11" t="s">
        <v>12</v>
      </c>
      <c r="S4" s="11" t="s">
        <v>16</v>
      </c>
      <c r="T4" s="11" t="s">
        <v>15</v>
      </c>
      <c r="U4" s="11" t="s">
        <v>12</v>
      </c>
      <c r="V4" s="27" t="s">
        <v>16</v>
      </c>
      <c r="W4" s="11" t="s">
        <v>15</v>
      </c>
      <c r="X4" s="11" t="s">
        <v>12</v>
      </c>
      <c r="Y4" s="11" t="s">
        <v>16</v>
      </c>
      <c r="Z4" s="11" t="s">
        <v>15</v>
      </c>
      <c r="AA4" s="11" t="s">
        <v>12</v>
      </c>
      <c r="AB4" s="27" t="s">
        <v>16</v>
      </c>
      <c r="AC4" s="11" t="s">
        <v>15</v>
      </c>
      <c r="AD4" s="11" t="s">
        <v>12</v>
      </c>
      <c r="AE4" s="11" t="s">
        <v>16</v>
      </c>
      <c r="AF4" s="11" t="s">
        <v>15</v>
      </c>
      <c r="AG4" s="11" t="s">
        <v>12</v>
      </c>
      <c r="AH4" s="27" t="s">
        <v>16</v>
      </c>
      <c r="AI4" s="11" t="s">
        <v>15</v>
      </c>
      <c r="AJ4" s="11" t="s">
        <v>12</v>
      </c>
      <c r="AK4" s="11" t="s">
        <v>16</v>
      </c>
      <c r="AL4" s="11" t="s">
        <v>15</v>
      </c>
      <c r="AM4" s="11" t="s">
        <v>12</v>
      </c>
      <c r="AN4" s="27" t="s">
        <v>16</v>
      </c>
      <c r="AO4" s="11" t="s">
        <v>15</v>
      </c>
      <c r="AP4" s="11" t="s">
        <v>12</v>
      </c>
      <c r="AQ4" s="11" t="s">
        <v>16</v>
      </c>
      <c r="AR4" s="11" t="s">
        <v>15</v>
      </c>
      <c r="AS4" s="11" t="s">
        <v>12</v>
      </c>
      <c r="AT4" s="27" t="s">
        <v>16</v>
      </c>
      <c r="AU4" s="11" t="s">
        <v>15</v>
      </c>
      <c r="AV4" s="11" t="s">
        <v>12</v>
      </c>
      <c r="AW4" s="11" t="s">
        <v>16</v>
      </c>
      <c r="AX4" s="11" t="s">
        <v>15</v>
      </c>
      <c r="AY4" s="11" t="s">
        <v>12</v>
      </c>
      <c r="AZ4" s="27" t="s">
        <v>16</v>
      </c>
      <c r="BA4" s="11" t="s">
        <v>15</v>
      </c>
      <c r="BB4" s="11" t="s">
        <v>12</v>
      </c>
      <c r="BC4" s="11" t="s">
        <v>16</v>
      </c>
      <c r="BD4" s="11" t="s">
        <v>15</v>
      </c>
      <c r="BE4" s="11" t="s">
        <v>12</v>
      </c>
      <c r="BF4" s="27" t="s">
        <v>16</v>
      </c>
      <c r="BG4" s="11" t="s">
        <v>15</v>
      </c>
      <c r="BH4" s="11" t="s">
        <v>12</v>
      </c>
      <c r="BI4" s="11" t="s">
        <v>16</v>
      </c>
      <c r="BJ4" s="11" t="s">
        <v>15</v>
      </c>
      <c r="BK4" s="11" t="s">
        <v>12</v>
      </c>
      <c r="BL4" s="27" t="s">
        <v>16</v>
      </c>
      <c r="BM4" s="11" t="s">
        <v>15</v>
      </c>
      <c r="BN4" s="11" t="s">
        <v>12</v>
      </c>
      <c r="BO4" s="11" t="s">
        <v>16</v>
      </c>
      <c r="BP4" s="11" t="s">
        <v>15</v>
      </c>
      <c r="BQ4" s="11" t="s">
        <v>12</v>
      </c>
      <c r="BR4" s="27" t="s">
        <v>16</v>
      </c>
      <c r="BS4" s="11" t="s">
        <v>15</v>
      </c>
      <c r="BT4" s="11" t="s">
        <v>12</v>
      </c>
      <c r="BU4" s="27" t="s">
        <v>16</v>
      </c>
      <c r="BX4" t="s">
        <v>11</v>
      </c>
      <c r="BY4" t="s">
        <v>12</v>
      </c>
    </row>
    <row r="5" ht="30" customHeight="1" spans="1:77">
      <c r="A5" s="7" t="s">
        <v>17</v>
      </c>
      <c r="B5" s="9" t="s">
        <v>18</v>
      </c>
      <c r="C5" s="9" t="s">
        <v>19</v>
      </c>
      <c r="D5" s="12">
        <v>40339</v>
      </c>
      <c r="E5" s="13">
        <v>39955</v>
      </c>
      <c r="F5" s="14">
        <f t="shared" ref="F5:F8" si="0">D5-E5</f>
        <v>384</v>
      </c>
      <c r="G5" s="14">
        <f t="shared" ref="G5:G8" si="1">(D5/E5-1)*100</f>
        <v>0.96108121636842</v>
      </c>
      <c r="H5" s="15">
        <v>1785</v>
      </c>
      <c r="I5" s="15">
        <v>1802</v>
      </c>
      <c r="J5" s="14">
        <f t="shared" ref="J5:J8" si="2">(H5/I5-1)*100</f>
        <v>-0.943396226415094</v>
      </c>
      <c r="K5" s="24">
        <v>1903</v>
      </c>
      <c r="L5" s="15">
        <v>1907</v>
      </c>
      <c r="M5" s="14">
        <f t="shared" ref="M5:M8" si="3">(K5/L5-1)*100</f>
        <v>-0.209753539590984</v>
      </c>
      <c r="N5" s="15">
        <v>1816</v>
      </c>
      <c r="O5" s="15">
        <v>1800</v>
      </c>
      <c r="P5" s="14">
        <f t="shared" ref="P5:P8" si="4">(N5/O5-1)*100</f>
        <v>0.888888888888895</v>
      </c>
      <c r="Q5" s="15">
        <v>1775</v>
      </c>
      <c r="R5" s="15">
        <v>1755</v>
      </c>
      <c r="S5" s="14">
        <f t="shared" ref="S5:S8" si="5">(Q5/R5-1)*100</f>
        <v>1.13960113960114</v>
      </c>
      <c r="T5" s="15">
        <v>1730</v>
      </c>
      <c r="U5" s="15">
        <v>1748</v>
      </c>
      <c r="V5" s="28">
        <f t="shared" ref="V5:V8" si="6">(T5/U5-1)*100</f>
        <v>-1.02974828375286</v>
      </c>
      <c r="W5" s="15">
        <v>1830</v>
      </c>
      <c r="X5" s="15">
        <v>1819</v>
      </c>
      <c r="Y5" s="14">
        <f t="shared" ref="Y5:Y8" si="7">(W5/X5-1)*100</f>
        <v>0.6047278724574</v>
      </c>
      <c r="Z5" s="15">
        <v>1930</v>
      </c>
      <c r="AA5" s="15">
        <v>1901</v>
      </c>
      <c r="AB5" s="28">
        <f t="shared" ref="AB5:AB8" si="8">(Z5/AA5-1)*100</f>
        <v>1.52551288795371</v>
      </c>
      <c r="AC5" s="15">
        <v>1940</v>
      </c>
      <c r="AD5" s="15">
        <v>1900</v>
      </c>
      <c r="AE5" s="14">
        <f t="shared" ref="AE5:AE8" si="9">(AC5/AD5-1)*100</f>
        <v>2.10526315789474</v>
      </c>
      <c r="AF5" s="15">
        <v>1840</v>
      </c>
      <c r="AG5" s="15">
        <v>1826</v>
      </c>
      <c r="AH5" s="28">
        <f t="shared" ref="AH5:AH8" si="10">(AF5/AG5-1)*100</f>
        <v>0.766703176341732</v>
      </c>
      <c r="AI5" s="15">
        <v>2070</v>
      </c>
      <c r="AJ5" s="15">
        <v>1928</v>
      </c>
      <c r="AK5" s="14">
        <f t="shared" ref="AK5:AK8" si="11">(AI5/AJ5-1)*100</f>
        <v>7.36514522821576</v>
      </c>
      <c r="AL5" s="15">
        <v>2030</v>
      </c>
      <c r="AM5" s="15">
        <v>1910</v>
      </c>
      <c r="AN5" s="28">
        <f t="shared" ref="AN5:AN8" si="12">(AL5/AM5-1)*100</f>
        <v>6.28272251308901</v>
      </c>
      <c r="AO5" s="15">
        <v>1850</v>
      </c>
      <c r="AP5" s="15">
        <v>1861</v>
      </c>
      <c r="AQ5" s="14">
        <f t="shared" ref="AQ5:AQ8" si="13">(AO5/AP5-1)*100</f>
        <v>-0.591080064481464</v>
      </c>
      <c r="AR5" s="15">
        <v>1990</v>
      </c>
      <c r="AS5" s="15">
        <v>1895</v>
      </c>
      <c r="AT5" s="28">
        <f t="shared" ref="AT5:AT8" si="14">(AR5/AS5-1)*100</f>
        <v>5.0131926121372</v>
      </c>
      <c r="AU5" s="15">
        <v>1850</v>
      </c>
      <c r="AV5" s="15">
        <v>1790</v>
      </c>
      <c r="AW5" s="14">
        <f t="shared" ref="AW5:AW8" si="15">(AU5/AV5-1)*100</f>
        <v>3.35195530726258</v>
      </c>
      <c r="AX5" s="15">
        <v>1700</v>
      </c>
      <c r="AY5" s="15">
        <v>1680</v>
      </c>
      <c r="AZ5" s="28">
        <f t="shared" ref="AZ5:AZ8" si="16">(AX5/AY5-1)*100</f>
        <v>1.19047619047619</v>
      </c>
      <c r="BA5" s="15">
        <v>1590</v>
      </c>
      <c r="BB5" s="15">
        <v>1783</v>
      </c>
      <c r="BC5" s="14">
        <f t="shared" ref="BC5:BC8" si="17">(BA5/BB5-1)*100</f>
        <v>-10.8244531688166</v>
      </c>
      <c r="BD5" s="15">
        <v>1740</v>
      </c>
      <c r="BE5" s="15">
        <v>1720</v>
      </c>
      <c r="BF5" s="28">
        <f t="shared" ref="BF5:BF8" si="18">(BD5/BE5-1)*100</f>
        <v>1.16279069767442</v>
      </c>
      <c r="BG5" s="15">
        <v>1680</v>
      </c>
      <c r="BH5" s="15">
        <v>1693</v>
      </c>
      <c r="BI5" s="14">
        <f t="shared" ref="BI5:BI8" si="19">(BG5/BH5-1)*100</f>
        <v>-0.767867690490254</v>
      </c>
      <c r="BJ5" s="15">
        <v>1880</v>
      </c>
      <c r="BK5" s="15">
        <v>1820</v>
      </c>
      <c r="BL5" s="28">
        <f t="shared" ref="BL5:BL8" si="20">(BJ5/BK5-1)*100</f>
        <v>3.29670329670331</v>
      </c>
      <c r="BM5" s="15">
        <v>1920</v>
      </c>
      <c r="BN5" s="15">
        <v>1898</v>
      </c>
      <c r="BO5" s="14">
        <f t="shared" ref="BO5:BO8" si="21">(BM5/BN5-1)*100</f>
        <v>1.159114857745</v>
      </c>
      <c r="BP5" s="15">
        <v>1680</v>
      </c>
      <c r="BQ5" s="15">
        <v>1695</v>
      </c>
      <c r="BR5" s="28">
        <f t="shared" ref="BR5:BR8" si="22">(BP5/BQ5-1)*100</f>
        <v>-0.884955752212391</v>
      </c>
      <c r="BS5" s="15">
        <v>1810</v>
      </c>
      <c r="BT5" s="15">
        <v>1824</v>
      </c>
      <c r="BU5" s="28">
        <f t="shared" ref="BU5:BU8" si="23">(BS5/BT5-1)*100</f>
        <v>-0.767543859649122</v>
      </c>
      <c r="BX5">
        <f t="shared" ref="BX5:BX7" si="24">H5+K5+N5+Q5+T5+W5+Z5+AC5+AF5+AI5+AL5+AO5+AR5+AU5+AX5+BA5+BD5+BG5+BJ5+BM5+BP5+BS5</f>
        <v>40339</v>
      </c>
      <c r="BY5">
        <f t="shared" ref="BY5:BY7" si="25">I5+L5+O5+R5+U5+X5+AA5+AD5+AG5+AJ5+AM5+AP5+AS5+AV5+AY5+BB5+BE5+BH5+BK5+BN5+BQ5+BT5</f>
        <v>39955</v>
      </c>
    </row>
    <row r="6" ht="33" customHeight="1" spans="1:77">
      <c r="A6" s="7" t="s">
        <v>20</v>
      </c>
      <c r="B6" s="9" t="s">
        <v>18</v>
      </c>
      <c r="C6" s="9"/>
      <c r="D6" s="14">
        <v>40339</v>
      </c>
      <c r="E6" s="14">
        <v>39955</v>
      </c>
      <c r="F6" s="14">
        <f t="shared" si="0"/>
        <v>384</v>
      </c>
      <c r="G6" s="14">
        <f t="shared" si="1"/>
        <v>0.96108121636842</v>
      </c>
      <c r="H6" s="15">
        <v>1785</v>
      </c>
      <c r="I6" s="1">
        <v>1802</v>
      </c>
      <c r="J6" s="14">
        <f t="shared" si="2"/>
        <v>-0.943396226415094</v>
      </c>
      <c r="K6" s="25">
        <v>1903</v>
      </c>
      <c r="L6" s="25">
        <v>1907</v>
      </c>
      <c r="M6" s="14">
        <f t="shared" si="3"/>
        <v>-0.209753539590984</v>
      </c>
      <c r="N6" s="15">
        <v>1816</v>
      </c>
      <c r="O6" s="15">
        <v>1800</v>
      </c>
      <c r="P6" s="14">
        <f t="shared" si="4"/>
        <v>0.888888888888895</v>
      </c>
      <c r="Q6" s="15">
        <v>1775</v>
      </c>
      <c r="R6" s="15">
        <v>1755</v>
      </c>
      <c r="S6" s="14">
        <f t="shared" si="5"/>
        <v>1.13960113960114</v>
      </c>
      <c r="T6" s="15">
        <v>1730</v>
      </c>
      <c r="U6" s="15">
        <v>1748</v>
      </c>
      <c r="V6" s="28">
        <f t="shared" si="6"/>
        <v>-1.02974828375286</v>
      </c>
      <c r="W6" s="15">
        <v>1830</v>
      </c>
      <c r="X6" s="15">
        <v>1819</v>
      </c>
      <c r="Y6" s="14">
        <f t="shared" si="7"/>
        <v>0.6047278724574</v>
      </c>
      <c r="Z6" s="15">
        <v>1930</v>
      </c>
      <c r="AA6" s="15">
        <v>1901</v>
      </c>
      <c r="AB6" s="28">
        <f t="shared" si="8"/>
        <v>1.52551288795371</v>
      </c>
      <c r="AC6" s="15">
        <v>1940</v>
      </c>
      <c r="AD6" s="15">
        <v>1900</v>
      </c>
      <c r="AE6" s="14">
        <f t="shared" si="9"/>
        <v>2.10526315789474</v>
      </c>
      <c r="AF6" s="15">
        <v>1840</v>
      </c>
      <c r="AG6" s="15">
        <v>1826</v>
      </c>
      <c r="AH6" s="28">
        <f t="shared" si="10"/>
        <v>0.766703176341732</v>
      </c>
      <c r="AI6" s="15">
        <v>2070</v>
      </c>
      <c r="AJ6" s="15">
        <v>1928</v>
      </c>
      <c r="AK6" s="14">
        <f t="shared" si="11"/>
        <v>7.36514522821576</v>
      </c>
      <c r="AL6" s="15">
        <v>2030</v>
      </c>
      <c r="AM6" s="15">
        <v>1910</v>
      </c>
      <c r="AN6" s="28">
        <f t="shared" si="12"/>
        <v>6.28272251308901</v>
      </c>
      <c r="AO6" s="15">
        <v>1850</v>
      </c>
      <c r="AP6" s="15">
        <v>1861</v>
      </c>
      <c r="AQ6" s="14">
        <f t="shared" si="13"/>
        <v>-0.591080064481464</v>
      </c>
      <c r="AR6" s="15">
        <v>1990</v>
      </c>
      <c r="AS6" s="15">
        <v>1895</v>
      </c>
      <c r="AT6" s="28">
        <f t="shared" si="14"/>
        <v>5.0131926121372</v>
      </c>
      <c r="AU6" s="15">
        <v>1850</v>
      </c>
      <c r="AV6" s="15">
        <v>1790</v>
      </c>
      <c r="AW6" s="14">
        <f t="shared" si="15"/>
        <v>3.35195530726258</v>
      </c>
      <c r="AX6" s="15">
        <v>1700</v>
      </c>
      <c r="AY6" s="15">
        <v>1680</v>
      </c>
      <c r="AZ6" s="28">
        <f t="shared" si="16"/>
        <v>1.19047619047619</v>
      </c>
      <c r="BA6" s="15">
        <v>1590</v>
      </c>
      <c r="BB6" s="15">
        <v>1783</v>
      </c>
      <c r="BC6" s="14">
        <f t="shared" si="17"/>
        <v>-10.8244531688166</v>
      </c>
      <c r="BD6" s="15">
        <v>1740</v>
      </c>
      <c r="BE6" s="15">
        <v>1720</v>
      </c>
      <c r="BF6" s="28">
        <f t="shared" si="18"/>
        <v>1.16279069767442</v>
      </c>
      <c r="BG6" s="15">
        <v>1680</v>
      </c>
      <c r="BH6" s="15">
        <v>1693</v>
      </c>
      <c r="BI6" s="14">
        <f t="shared" si="19"/>
        <v>-0.767867690490254</v>
      </c>
      <c r="BJ6" s="15">
        <v>1880</v>
      </c>
      <c r="BK6" s="15">
        <v>1820</v>
      </c>
      <c r="BL6" s="28">
        <f t="shared" si="20"/>
        <v>3.29670329670331</v>
      </c>
      <c r="BM6" s="15">
        <v>1920</v>
      </c>
      <c r="BN6" s="15">
        <v>1898</v>
      </c>
      <c r="BO6" s="14">
        <f t="shared" si="21"/>
        <v>1.159114857745</v>
      </c>
      <c r="BP6" s="15">
        <v>1680</v>
      </c>
      <c r="BQ6" s="15">
        <v>1695</v>
      </c>
      <c r="BR6" s="28">
        <f t="shared" si="22"/>
        <v>-0.884955752212391</v>
      </c>
      <c r="BS6" s="15">
        <v>1810</v>
      </c>
      <c r="BT6" s="15">
        <v>1824</v>
      </c>
      <c r="BU6" s="28">
        <f t="shared" si="23"/>
        <v>-0.767543859649122</v>
      </c>
      <c r="BX6">
        <f t="shared" si="24"/>
        <v>40339</v>
      </c>
      <c r="BY6">
        <f t="shared" si="25"/>
        <v>39955</v>
      </c>
    </row>
    <row r="7" ht="35" customHeight="1" spans="1:77">
      <c r="A7" s="7" t="s">
        <v>21</v>
      </c>
      <c r="B7" s="9" t="s">
        <v>22</v>
      </c>
      <c r="C7" s="9"/>
      <c r="D7" s="14">
        <v>5008</v>
      </c>
      <c r="E7" s="14">
        <v>4597</v>
      </c>
      <c r="F7" s="14">
        <f t="shared" si="0"/>
        <v>411</v>
      </c>
      <c r="G7" s="14">
        <f t="shared" si="1"/>
        <v>8.94061344355015</v>
      </c>
      <c r="H7" s="15">
        <v>223</v>
      </c>
      <c r="I7" s="10">
        <v>209</v>
      </c>
      <c r="J7" s="14">
        <f t="shared" si="2"/>
        <v>6.69856459330143</v>
      </c>
      <c r="K7" s="15">
        <v>245</v>
      </c>
      <c r="L7" s="10">
        <v>228</v>
      </c>
      <c r="M7" s="14">
        <f t="shared" si="3"/>
        <v>7.45614035087718</v>
      </c>
      <c r="N7" s="15">
        <v>235</v>
      </c>
      <c r="O7" s="10">
        <v>216</v>
      </c>
      <c r="P7" s="14">
        <f t="shared" si="4"/>
        <v>8.7962962962963</v>
      </c>
      <c r="Q7" s="15">
        <v>231</v>
      </c>
      <c r="R7" s="10">
        <v>212</v>
      </c>
      <c r="S7" s="14">
        <f t="shared" si="5"/>
        <v>8.96226415094339</v>
      </c>
      <c r="T7" s="15">
        <v>227</v>
      </c>
      <c r="U7" s="10">
        <v>212</v>
      </c>
      <c r="V7" s="28">
        <f t="shared" si="6"/>
        <v>7.0754716981132</v>
      </c>
      <c r="W7" s="15">
        <v>241</v>
      </c>
      <c r="X7" s="10">
        <v>222</v>
      </c>
      <c r="Y7" s="14">
        <f t="shared" si="7"/>
        <v>8.55855855855856</v>
      </c>
      <c r="Z7" s="15">
        <v>260</v>
      </c>
      <c r="AA7" s="10">
        <v>237</v>
      </c>
      <c r="AB7" s="28">
        <f t="shared" si="8"/>
        <v>9.70464135021096</v>
      </c>
      <c r="AC7" s="15">
        <v>267</v>
      </c>
      <c r="AD7" s="10">
        <v>242</v>
      </c>
      <c r="AE7" s="14">
        <f t="shared" si="9"/>
        <v>10.3305785123967</v>
      </c>
      <c r="AF7" s="15">
        <v>228</v>
      </c>
      <c r="AG7" s="10">
        <v>210</v>
      </c>
      <c r="AH7" s="28">
        <f t="shared" si="10"/>
        <v>8.57142857142856</v>
      </c>
      <c r="AI7" s="15">
        <v>274</v>
      </c>
      <c r="AJ7" s="10">
        <v>236</v>
      </c>
      <c r="AK7" s="14">
        <f t="shared" si="11"/>
        <v>16.1016949152542</v>
      </c>
      <c r="AL7" s="15">
        <v>267</v>
      </c>
      <c r="AM7" s="10">
        <v>233</v>
      </c>
      <c r="AN7" s="28">
        <f t="shared" si="12"/>
        <v>14.5922746781116</v>
      </c>
      <c r="AO7" s="15">
        <v>217</v>
      </c>
      <c r="AP7" s="10">
        <v>203</v>
      </c>
      <c r="AQ7" s="14">
        <f t="shared" si="13"/>
        <v>6.89655172413792</v>
      </c>
      <c r="AR7" s="15">
        <v>245</v>
      </c>
      <c r="AS7" s="10">
        <v>216</v>
      </c>
      <c r="AT7" s="28">
        <f t="shared" si="14"/>
        <v>13.4259259259259</v>
      </c>
      <c r="AU7" s="15">
        <v>215</v>
      </c>
      <c r="AV7" s="10">
        <v>193</v>
      </c>
      <c r="AW7" s="14">
        <f t="shared" si="15"/>
        <v>11.3989637305699</v>
      </c>
      <c r="AX7" s="15">
        <v>194</v>
      </c>
      <c r="AY7" s="10">
        <v>178</v>
      </c>
      <c r="AZ7" s="28">
        <f t="shared" si="16"/>
        <v>8.98876404494382</v>
      </c>
      <c r="BA7" s="15">
        <v>188</v>
      </c>
      <c r="BB7" s="10">
        <v>196</v>
      </c>
      <c r="BC7" s="14">
        <f t="shared" si="17"/>
        <v>-4.08163265306123</v>
      </c>
      <c r="BD7" s="15">
        <v>194</v>
      </c>
      <c r="BE7" s="10">
        <v>178</v>
      </c>
      <c r="BF7" s="28">
        <f t="shared" si="18"/>
        <v>8.98876404494382</v>
      </c>
      <c r="BG7" s="15">
        <v>193</v>
      </c>
      <c r="BH7" s="10">
        <v>181</v>
      </c>
      <c r="BI7" s="14">
        <f t="shared" si="19"/>
        <v>6.62983425414365</v>
      </c>
      <c r="BJ7" s="15">
        <v>233</v>
      </c>
      <c r="BK7" s="10">
        <v>209</v>
      </c>
      <c r="BL7" s="28">
        <f t="shared" si="20"/>
        <v>11.4832535885167</v>
      </c>
      <c r="BM7" s="15">
        <v>225</v>
      </c>
      <c r="BN7" s="10">
        <v>206</v>
      </c>
      <c r="BO7" s="14">
        <f t="shared" si="21"/>
        <v>9.22330097087378</v>
      </c>
      <c r="BP7" s="15">
        <v>193</v>
      </c>
      <c r="BQ7" s="10">
        <v>181</v>
      </c>
      <c r="BR7" s="28">
        <f t="shared" si="22"/>
        <v>6.62983425414365</v>
      </c>
      <c r="BS7" s="15">
        <v>213</v>
      </c>
      <c r="BT7" s="10">
        <v>199</v>
      </c>
      <c r="BU7" s="28">
        <f t="shared" si="23"/>
        <v>7.03517587939699</v>
      </c>
      <c r="BX7">
        <f t="shared" si="24"/>
        <v>5008</v>
      </c>
      <c r="BY7">
        <f t="shared" si="25"/>
        <v>4597</v>
      </c>
    </row>
    <row r="8" ht="33" customHeight="1" spans="1:73">
      <c r="A8" s="7" t="s">
        <v>23</v>
      </c>
      <c r="B8" s="9" t="s">
        <v>24</v>
      </c>
      <c r="C8" s="9"/>
      <c r="D8" s="14">
        <f>D7*1000/D6</f>
        <v>124.147846996703</v>
      </c>
      <c r="E8" s="14">
        <v>115.054436240771</v>
      </c>
      <c r="F8" s="14">
        <f t="shared" si="0"/>
        <v>9.09341075593194</v>
      </c>
      <c r="G8" s="14">
        <f t="shared" si="1"/>
        <v>7.90357247668612</v>
      </c>
      <c r="H8" s="10">
        <f t="shared" ref="H8:L8" si="26">H7/H6*1000</f>
        <v>124.929971988796</v>
      </c>
      <c r="I8" s="14">
        <v>115.982241953385</v>
      </c>
      <c r="J8" s="14">
        <f t="shared" si="2"/>
        <v>7.71474139895192</v>
      </c>
      <c r="K8" s="10">
        <f t="shared" si="26"/>
        <v>128.744088281661</v>
      </c>
      <c r="L8" s="14">
        <v>119.559517566859</v>
      </c>
      <c r="M8" s="14">
        <f t="shared" si="3"/>
        <v>7.68200717242395</v>
      </c>
      <c r="N8" s="10">
        <f t="shared" ref="N8:R8" si="27">N7/N6*1000</f>
        <v>129.405286343612</v>
      </c>
      <c r="O8" s="14">
        <v>120</v>
      </c>
      <c r="P8" s="14">
        <f t="shared" si="4"/>
        <v>7.83773861967696</v>
      </c>
      <c r="Q8" s="10">
        <f t="shared" si="27"/>
        <v>130.140845070423</v>
      </c>
      <c r="R8" s="14">
        <v>120.797720797721</v>
      </c>
      <c r="S8" s="14">
        <f t="shared" si="5"/>
        <v>7.73452032952431</v>
      </c>
      <c r="T8" s="10">
        <f t="shared" ref="T8:X8" si="28">T7/T6*1000</f>
        <v>131.21387283237</v>
      </c>
      <c r="U8" s="14">
        <v>121.281464530892</v>
      </c>
      <c r="V8" s="28">
        <f t="shared" si="6"/>
        <v>8.1895517504635</v>
      </c>
      <c r="W8" s="10">
        <f t="shared" si="28"/>
        <v>131.693989071038</v>
      </c>
      <c r="X8" s="14">
        <v>122.045079714129</v>
      </c>
      <c r="Y8" s="14">
        <f t="shared" si="7"/>
        <v>7.90602077487321</v>
      </c>
      <c r="Z8" s="10">
        <f t="shared" ref="Z8:AD8" si="29">Z7/Z6*1000</f>
        <v>134.715025906736</v>
      </c>
      <c r="AA8" s="14">
        <v>124.6712256707</v>
      </c>
      <c r="AB8" s="28">
        <f t="shared" si="8"/>
        <v>8.05622964080366</v>
      </c>
      <c r="AC8" s="10">
        <f t="shared" si="29"/>
        <v>137.628865979381</v>
      </c>
      <c r="AD8" s="14">
        <v>127.368421052632</v>
      </c>
      <c r="AE8" s="14">
        <f t="shared" si="9"/>
        <v>8.0557212234813</v>
      </c>
      <c r="AF8" s="10">
        <f t="shared" ref="AF8:AJ8" si="30">AF7/AF6*1000</f>
        <v>123.913043478261</v>
      </c>
      <c r="AG8" s="14">
        <v>115.00547645126</v>
      </c>
      <c r="AH8" s="28">
        <f t="shared" si="10"/>
        <v>7.74534161490645</v>
      </c>
      <c r="AI8" s="10">
        <f t="shared" si="30"/>
        <v>132.367149758454</v>
      </c>
      <c r="AJ8" s="14">
        <v>122.406639004149</v>
      </c>
      <c r="AK8" s="14">
        <f t="shared" si="11"/>
        <v>8.13723081961877</v>
      </c>
      <c r="AL8" s="10">
        <f t="shared" ref="AL8:AP8" si="31">AL7/AL6*1000</f>
        <v>131.527093596059</v>
      </c>
      <c r="AM8" s="14">
        <v>121.989528795812</v>
      </c>
      <c r="AN8" s="28">
        <f t="shared" si="12"/>
        <v>7.81834711093259</v>
      </c>
      <c r="AO8" s="10">
        <f t="shared" si="31"/>
        <v>117.297297297297</v>
      </c>
      <c r="AP8" s="14">
        <v>109.081139172488</v>
      </c>
      <c r="AQ8" s="14">
        <f t="shared" si="13"/>
        <v>7.53215284249766</v>
      </c>
      <c r="AR8" s="10">
        <f t="shared" ref="AR8:AV8" si="32">AR7/AR6*1000</f>
        <v>123.115577889447</v>
      </c>
      <c r="AS8" s="14">
        <v>113.984168865435</v>
      </c>
      <c r="AT8" s="28">
        <f t="shared" si="14"/>
        <v>8.01112041689931</v>
      </c>
      <c r="AU8" s="10">
        <f t="shared" si="32"/>
        <v>116.216216216216</v>
      </c>
      <c r="AV8" s="14">
        <v>107.821229050279</v>
      </c>
      <c r="AW8" s="14">
        <f t="shared" si="15"/>
        <v>7.78602436633526</v>
      </c>
      <c r="AX8" s="10">
        <f t="shared" ref="AX8:BB8" si="33">AX7/AX6*1000</f>
        <v>114.117647058824</v>
      </c>
      <c r="AY8" s="14">
        <v>105.952380952381</v>
      </c>
      <c r="AZ8" s="28">
        <f t="shared" si="16"/>
        <v>7.70654329147391</v>
      </c>
      <c r="BA8" s="10">
        <f t="shared" si="33"/>
        <v>118.238993710692</v>
      </c>
      <c r="BB8" s="14">
        <v>109.927089175547</v>
      </c>
      <c r="BC8" s="14">
        <f t="shared" si="17"/>
        <v>7.56128866640997</v>
      </c>
      <c r="BD8" s="10">
        <f t="shared" ref="BD8:BH8" si="34">BD7/BD6*1000</f>
        <v>111.494252873563</v>
      </c>
      <c r="BE8" s="14">
        <v>103.488372093023</v>
      </c>
      <c r="BF8" s="28">
        <f t="shared" si="18"/>
        <v>7.73601963063415</v>
      </c>
      <c r="BG8" s="10">
        <f t="shared" si="34"/>
        <v>114.880952380952</v>
      </c>
      <c r="BH8" s="14">
        <v>106.910809214412</v>
      </c>
      <c r="BI8" s="14">
        <f t="shared" si="19"/>
        <v>7.45494606682453</v>
      </c>
      <c r="BJ8" s="10">
        <f t="shared" ref="BJ8:BN8" si="35">BJ7/BJ6*1000</f>
        <v>123.936170212766</v>
      </c>
      <c r="BK8" s="14">
        <v>114.835164835165</v>
      </c>
      <c r="BL8" s="28">
        <f t="shared" si="20"/>
        <v>7.92527741015983</v>
      </c>
      <c r="BM8" s="10">
        <f t="shared" si="35"/>
        <v>117.1875</v>
      </c>
      <c r="BN8" s="14">
        <v>108.535300316122</v>
      </c>
      <c r="BO8" s="14">
        <f t="shared" si="21"/>
        <v>7.97178398058251</v>
      </c>
      <c r="BP8" s="10">
        <f t="shared" ref="BP8:BT8" si="36">BP7/BP6*1000</f>
        <v>114.880952380952</v>
      </c>
      <c r="BQ8" s="14">
        <v>106.784660766962</v>
      </c>
      <c r="BR8" s="28">
        <f t="shared" si="22"/>
        <v>7.5818863456985</v>
      </c>
      <c r="BS8" s="10">
        <f t="shared" si="36"/>
        <v>117.67955801105</v>
      </c>
      <c r="BT8" s="14">
        <v>109.100877192982</v>
      </c>
      <c r="BU8" s="28">
        <f t="shared" si="23"/>
        <v>7.86307226741441</v>
      </c>
    </row>
    <row r="9" ht="35" customHeight="1" spans="1:22">
      <c r="A9" s="16"/>
      <c r="B9" s="17"/>
      <c r="C9" s="17"/>
      <c r="D9" s="18"/>
      <c r="E9" s="18"/>
      <c r="F9" s="18"/>
      <c r="G9" s="18"/>
      <c r="H9" s="19"/>
      <c r="I9" s="23"/>
      <c r="J9" s="22"/>
      <c r="K9" s="19"/>
      <c r="L9" s="23"/>
      <c r="M9" s="22"/>
      <c r="N9" s="19"/>
      <c r="O9" s="23"/>
      <c r="P9" s="22"/>
      <c r="Q9" s="19"/>
      <c r="R9" s="23"/>
      <c r="S9" s="22"/>
      <c r="T9" s="19"/>
      <c r="U9" s="23"/>
      <c r="V9" s="22"/>
    </row>
    <row r="10" spans="1:22">
      <c r="A10" s="4"/>
      <c r="B10" s="4"/>
      <c r="C10" s="4"/>
      <c r="D10" s="4" t="s">
        <v>62</v>
      </c>
      <c r="E10" s="4"/>
      <c r="F10" s="4"/>
      <c r="G10" s="4" t="s">
        <v>63</v>
      </c>
      <c r="H10" s="4"/>
      <c r="I10" s="6"/>
      <c r="J10" s="4"/>
      <c r="K10" s="6" t="s">
        <v>66</v>
      </c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35" customHeight="1" spans="1:22">
      <c r="A11" s="20"/>
      <c r="B11" s="21"/>
      <c r="C11" s="21"/>
      <c r="D11" s="22"/>
      <c r="E11" s="23"/>
      <c r="F11" s="22"/>
      <c r="G11" s="22"/>
      <c r="H11" s="23"/>
      <c r="I11" s="19"/>
      <c r="J11" s="22"/>
      <c r="K11" s="23"/>
      <c r="L11" s="19"/>
      <c r="M11" s="22"/>
      <c r="N11" s="23"/>
      <c r="O11" s="19"/>
      <c r="P11" s="22"/>
      <c r="Q11" s="23"/>
      <c r="R11" s="19"/>
      <c r="S11" s="22"/>
      <c r="T11" s="23"/>
      <c r="U11" s="19"/>
      <c r="V11" s="22"/>
    </row>
    <row r="12" ht="20.4" spans="1:22">
      <c r="A12" s="16"/>
      <c r="B12" s="17"/>
      <c r="C12" s="2"/>
      <c r="D12" s="2"/>
      <c r="E12" s="3"/>
      <c r="F12" s="3"/>
      <c r="G12" s="3"/>
      <c r="H12" s="4"/>
      <c r="I12" s="6"/>
      <c r="J12" s="4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35" customHeight="1" spans="1:22">
      <c r="A13" s="16"/>
      <c r="B13" s="17"/>
      <c r="C13" s="21"/>
      <c r="D13" s="22"/>
      <c r="E13" s="23"/>
      <c r="F13" s="22"/>
      <c r="G13" s="22"/>
      <c r="H13" s="23"/>
      <c r="I13" s="19"/>
      <c r="J13" s="22"/>
      <c r="K13" s="23"/>
      <c r="L13" s="19"/>
      <c r="M13" s="22"/>
      <c r="N13" s="19"/>
      <c r="O13" s="19"/>
      <c r="P13" s="22"/>
      <c r="Q13" s="23"/>
      <c r="R13" s="19"/>
      <c r="S13" s="22"/>
      <c r="T13" s="19"/>
      <c r="U13" s="19"/>
      <c r="V13" s="22"/>
    </row>
  </sheetData>
  <mergeCells count="28">
    <mergeCell ref="A1:G1"/>
    <mergeCell ref="D2:F2"/>
    <mergeCell ref="D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A3:A4"/>
    <mergeCell ref="B3:B4"/>
    <mergeCell ref="C3:C4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</vt:lpstr>
      <vt:lpstr>镇分村（第一次）</vt:lpstr>
      <vt:lpstr>镇分村 (2024)</vt:lpstr>
      <vt:lpstr>镇分村 (2025)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2024-04-28T00:24:00Z</dcterms:created>
  <dcterms:modified xsi:type="dcterms:W3CDTF">2025-05-12T08:35:35Z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175DD28E85994A77A129F0163AAB2F2A_13</vt:lpwstr>
  </property>
  <property fmtid="{D5CDD505-2E9C-101B-9397-08002B2CF9AE}" pid="3" name="KSOProductBuildVer">
    <vt:lpwstr>2052-12.1.0.20784</vt:lpwstr>
  </property>
</Properties>
</file>